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fra-my.sharepoint.com/personal/hmmale_euronext_com/Documents/Grafer og figurer/Årsstatistikk/"/>
    </mc:Choice>
  </mc:AlternateContent>
  <xr:revisionPtr revIDLastSave="0" documentId="8_{C3707335-7C91-4A20-81EA-8EC82CC1F760}" xr6:coauthVersionLast="47" xr6:coauthVersionMax="47" xr10:uidLastSave="{00000000-0000-0000-0000-000000000000}"/>
  <bookViews>
    <workbookView xWindow="28680" yWindow="-120" windowWidth="29040" windowHeight="17520" xr2:uid="{0CC1A341-3EAF-412F-A001-C15B4DF634CD}"/>
  </bookViews>
  <sheets>
    <sheet name="2024" sheetId="3" r:id="rId1"/>
    <sheet name="Adjustement coefficients" sheetId="5" r:id="rId2"/>
  </sheets>
  <definedNames>
    <definedName name="_xlnm._FilterDatabase" localSheetId="0" hidden="1">'2024'!$A$1:$AG$323</definedName>
    <definedName name="stats_valeur_2022_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3" l="1"/>
  <c r="Q3" i="3"/>
  <c r="P4" i="3"/>
  <c r="Q4" i="3"/>
  <c r="P5" i="3"/>
  <c r="Q5" i="3"/>
  <c r="P6" i="3"/>
  <c r="Q6" i="3"/>
  <c r="P7" i="3"/>
  <c r="Q7" i="3"/>
  <c r="P8" i="3"/>
  <c r="Q8" i="3"/>
  <c r="P9" i="3"/>
  <c r="Q9" i="3"/>
  <c r="P10" i="3"/>
  <c r="Q10" i="3"/>
  <c r="P11" i="3"/>
  <c r="Q11" i="3"/>
  <c r="P12" i="3"/>
  <c r="Q12" i="3"/>
  <c r="P13" i="3"/>
  <c r="Q13" i="3"/>
  <c r="P14" i="3"/>
  <c r="P15" i="3"/>
  <c r="Q15" i="3"/>
  <c r="P16" i="3"/>
  <c r="Q16" i="3"/>
  <c r="P17" i="3"/>
  <c r="Q17" i="3"/>
  <c r="P18" i="3"/>
  <c r="Q18" i="3"/>
  <c r="P19" i="3"/>
  <c r="Q19" i="3"/>
  <c r="P20" i="3"/>
  <c r="Q20" i="3"/>
  <c r="P21" i="3"/>
  <c r="Q21" i="3"/>
  <c r="P22" i="3"/>
  <c r="Q22" i="3"/>
  <c r="P23" i="3"/>
  <c r="Q23" i="3"/>
  <c r="P24" i="3"/>
  <c r="Q24" i="3"/>
  <c r="P25" i="3"/>
  <c r="Q25" i="3"/>
  <c r="P26" i="3"/>
  <c r="Q26" i="3"/>
  <c r="P27" i="3"/>
  <c r="Q27" i="3"/>
  <c r="P28" i="3"/>
  <c r="P29" i="3"/>
  <c r="Q29" i="3"/>
  <c r="P30" i="3"/>
  <c r="P31" i="3"/>
  <c r="Q31" i="3"/>
  <c r="P32" i="3"/>
  <c r="Q32" i="3"/>
  <c r="P33" i="3"/>
  <c r="Q33" i="3"/>
  <c r="P34" i="3"/>
  <c r="Q34" i="3"/>
  <c r="P35" i="3"/>
  <c r="Q35" i="3"/>
  <c r="P36" i="3"/>
  <c r="Q36" i="3"/>
  <c r="P37" i="3"/>
  <c r="Q37" i="3"/>
  <c r="P38" i="3"/>
  <c r="Q38" i="3"/>
  <c r="P39" i="3"/>
  <c r="Q39" i="3"/>
  <c r="P40" i="3"/>
  <c r="Q40" i="3"/>
  <c r="P41" i="3"/>
  <c r="Q41" i="3"/>
  <c r="P42" i="3"/>
  <c r="Q42" i="3"/>
  <c r="P43" i="3"/>
  <c r="Q43" i="3"/>
  <c r="P44" i="3"/>
  <c r="Q44" i="3"/>
  <c r="P45" i="3"/>
  <c r="Q45" i="3"/>
  <c r="P46" i="3"/>
  <c r="Q46" i="3"/>
  <c r="P47" i="3"/>
  <c r="Q47" i="3"/>
  <c r="P48" i="3"/>
  <c r="Q48" i="3"/>
  <c r="P49" i="3"/>
  <c r="Q49" i="3"/>
  <c r="P50" i="3"/>
  <c r="Q50" i="3"/>
  <c r="P51" i="3"/>
  <c r="Q51" i="3"/>
  <c r="P52" i="3"/>
  <c r="Q52" i="3"/>
  <c r="P53" i="3"/>
  <c r="Q53" i="3"/>
  <c r="P54" i="3"/>
  <c r="Q54" i="3"/>
  <c r="P55" i="3"/>
  <c r="Q55" i="3"/>
  <c r="P56" i="3"/>
  <c r="Q56" i="3"/>
  <c r="P57" i="3"/>
  <c r="P58" i="3"/>
  <c r="P59" i="3"/>
  <c r="P60" i="3"/>
  <c r="Q60" i="3"/>
  <c r="P61" i="3"/>
  <c r="Q61" i="3"/>
  <c r="P62" i="3"/>
  <c r="Q62" i="3"/>
  <c r="P63" i="3"/>
  <c r="Q63" i="3"/>
  <c r="P64" i="3"/>
  <c r="Q64" i="3"/>
  <c r="P65" i="3"/>
  <c r="Q65" i="3"/>
  <c r="P66" i="3"/>
  <c r="Q66" i="3"/>
  <c r="P67" i="3"/>
  <c r="Q67" i="3"/>
  <c r="P68" i="3"/>
  <c r="Q68" i="3"/>
  <c r="P69" i="3"/>
  <c r="Q69" i="3"/>
  <c r="P70" i="3"/>
  <c r="Q70" i="3"/>
  <c r="P71" i="3"/>
  <c r="Q71" i="3"/>
  <c r="P72" i="3"/>
  <c r="Q72" i="3"/>
  <c r="P73" i="3"/>
  <c r="Q73" i="3"/>
  <c r="P74" i="3"/>
  <c r="P75" i="3"/>
  <c r="P76" i="3"/>
  <c r="Q76" i="3"/>
  <c r="P77" i="3"/>
  <c r="Q77" i="3"/>
  <c r="P78" i="3"/>
  <c r="Q78" i="3"/>
  <c r="P79" i="3"/>
  <c r="Q79" i="3"/>
  <c r="P80" i="3"/>
  <c r="Q80" i="3"/>
  <c r="P81" i="3"/>
  <c r="Q81" i="3"/>
  <c r="P82" i="3"/>
  <c r="Q82" i="3"/>
  <c r="P83" i="3"/>
  <c r="Q83" i="3"/>
  <c r="P84" i="3"/>
  <c r="Q84" i="3"/>
  <c r="P85" i="3"/>
  <c r="Q85" i="3"/>
  <c r="P86" i="3"/>
  <c r="Q86" i="3"/>
  <c r="P87" i="3"/>
  <c r="Q87" i="3"/>
  <c r="P88" i="3"/>
  <c r="Q88" i="3"/>
  <c r="P89" i="3"/>
  <c r="Q89" i="3"/>
  <c r="P90" i="3"/>
  <c r="Q90" i="3"/>
  <c r="P91" i="3"/>
  <c r="Q91" i="3"/>
  <c r="P92" i="3"/>
  <c r="Q92" i="3"/>
  <c r="P93" i="3"/>
  <c r="Q93" i="3"/>
  <c r="P94" i="3"/>
  <c r="Q94" i="3"/>
  <c r="P95" i="3"/>
  <c r="Q95" i="3"/>
  <c r="P96" i="3"/>
  <c r="Q96" i="3"/>
  <c r="P97" i="3"/>
  <c r="Q97" i="3"/>
  <c r="P98" i="3"/>
  <c r="Q98" i="3"/>
  <c r="P99" i="3"/>
  <c r="Q99" i="3"/>
  <c r="P100" i="3"/>
  <c r="Q100" i="3"/>
  <c r="P101" i="3"/>
  <c r="Q101" i="3"/>
  <c r="P102" i="3"/>
  <c r="Q102" i="3"/>
  <c r="P103" i="3"/>
  <c r="Q103" i="3"/>
  <c r="P104" i="3"/>
  <c r="Q104" i="3"/>
  <c r="P105" i="3"/>
  <c r="Q105" i="3"/>
  <c r="P106" i="3"/>
  <c r="Q106" i="3"/>
  <c r="P107" i="3"/>
  <c r="Q107" i="3"/>
  <c r="P108" i="3"/>
  <c r="Q108" i="3"/>
  <c r="P109" i="3"/>
  <c r="Q109" i="3"/>
  <c r="P110" i="3"/>
  <c r="Q110" i="3"/>
  <c r="P111" i="3"/>
  <c r="Q111" i="3"/>
  <c r="P112" i="3"/>
  <c r="P113" i="3"/>
  <c r="Q113" i="3"/>
  <c r="P114" i="3"/>
  <c r="P115" i="3"/>
  <c r="P116" i="3"/>
  <c r="P117" i="3"/>
  <c r="P118" i="3"/>
  <c r="Q118" i="3"/>
  <c r="P119" i="3"/>
  <c r="Q119" i="3"/>
  <c r="P120" i="3"/>
  <c r="Q120" i="3"/>
  <c r="P121" i="3"/>
  <c r="Q121" i="3"/>
  <c r="P122" i="3"/>
  <c r="Q122" i="3"/>
  <c r="P123" i="3"/>
  <c r="Q123" i="3"/>
  <c r="P124" i="3"/>
  <c r="Q124" i="3"/>
  <c r="P125" i="3"/>
  <c r="Q125" i="3"/>
  <c r="P126" i="3"/>
  <c r="Q126" i="3"/>
  <c r="P127" i="3"/>
  <c r="Q127" i="3"/>
  <c r="P128" i="3"/>
  <c r="Q128" i="3"/>
  <c r="P129" i="3"/>
  <c r="Q129" i="3"/>
  <c r="P130" i="3"/>
  <c r="Q130" i="3"/>
  <c r="P131" i="3"/>
  <c r="Q131" i="3"/>
  <c r="P132" i="3"/>
  <c r="Q132" i="3"/>
  <c r="P133" i="3"/>
  <c r="Q133" i="3"/>
  <c r="P134" i="3"/>
  <c r="Q134" i="3"/>
  <c r="P135" i="3"/>
  <c r="Q135" i="3"/>
  <c r="P136" i="3"/>
  <c r="Q136" i="3"/>
  <c r="P137" i="3"/>
  <c r="Q137" i="3"/>
  <c r="P138" i="3"/>
  <c r="Q138" i="3"/>
  <c r="P139" i="3"/>
  <c r="Q139" i="3"/>
  <c r="P140" i="3"/>
  <c r="Q140" i="3"/>
  <c r="P141" i="3"/>
  <c r="Q141" i="3"/>
  <c r="P142" i="3"/>
  <c r="Q142" i="3"/>
  <c r="P143" i="3"/>
  <c r="Q143" i="3"/>
  <c r="P144" i="3"/>
  <c r="P145" i="3"/>
  <c r="Q145" i="3"/>
  <c r="P146" i="3"/>
  <c r="P147" i="3"/>
  <c r="P148" i="3"/>
  <c r="P149" i="3"/>
  <c r="Q149" i="3"/>
  <c r="P150" i="3"/>
  <c r="Q150" i="3"/>
  <c r="P151" i="3"/>
  <c r="Q151" i="3"/>
  <c r="P152" i="3"/>
  <c r="Q152" i="3"/>
  <c r="P153" i="3"/>
  <c r="Q153" i="3"/>
  <c r="P154" i="3"/>
  <c r="Q154" i="3"/>
  <c r="P155" i="3"/>
  <c r="Q155" i="3"/>
  <c r="P156" i="3"/>
  <c r="Q156" i="3"/>
  <c r="P157" i="3"/>
  <c r="Q157" i="3"/>
  <c r="P158" i="3"/>
  <c r="Q158" i="3"/>
  <c r="P159" i="3"/>
  <c r="Q159" i="3"/>
  <c r="P160" i="3"/>
  <c r="Q160" i="3"/>
  <c r="P161" i="3"/>
  <c r="Q161" i="3"/>
  <c r="P162" i="3"/>
  <c r="Q162" i="3"/>
  <c r="P163" i="3"/>
  <c r="Q163" i="3"/>
  <c r="P164" i="3"/>
  <c r="Q164" i="3"/>
  <c r="P165" i="3"/>
  <c r="Q165" i="3"/>
  <c r="P166" i="3"/>
  <c r="Q166" i="3"/>
  <c r="P167" i="3"/>
  <c r="Q167" i="3"/>
  <c r="P168" i="3"/>
  <c r="Q168" i="3"/>
  <c r="P169" i="3"/>
  <c r="Q169" i="3"/>
  <c r="P170" i="3"/>
  <c r="Q170" i="3"/>
  <c r="P171" i="3"/>
  <c r="Q171" i="3"/>
  <c r="P172" i="3"/>
  <c r="Q172" i="3"/>
  <c r="P173" i="3"/>
  <c r="Q173" i="3"/>
  <c r="P174" i="3"/>
  <c r="Q174" i="3"/>
  <c r="P175" i="3"/>
  <c r="Q175" i="3"/>
  <c r="P176" i="3"/>
  <c r="P177" i="3"/>
  <c r="Q177" i="3"/>
  <c r="P178" i="3"/>
  <c r="P179" i="3"/>
  <c r="P180" i="3"/>
  <c r="Q180" i="3"/>
  <c r="P181" i="3"/>
  <c r="Q181" i="3"/>
  <c r="P182" i="3"/>
  <c r="Q182" i="3"/>
  <c r="P183" i="3"/>
  <c r="Q183" i="3"/>
  <c r="P184" i="3"/>
  <c r="Q184" i="3"/>
  <c r="P185" i="3"/>
  <c r="Q185" i="3"/>
  <c r="P186" i="3"/>
  <c r="Q186" i="3"/>
  <c r="P187" i="3"/>
  <c r="Q187" i="3"/>
  <c r="P188" i="3"/>
  <c r="Q188" i="3"/>
  <c r="P189" i="3"/>
  <c r="Q189" i="3"/>
  <c r="P190" i="3"/>
  <c r="Q190" i="3"/>
  <c r="P191" i="3"/>
  <c r="Q191" i="3"/>
  <c r="P192" i="3"/>
  <c r="Q192" i="3"/>
  <c r="P193" i="3"/>
  <c r="Q193" i="3"/>
  <c r="P194" i="3"/>
  <c r="P195" i="3"/>
  <c r="P196" i="3"/>
  <c r="Q196" i="3"/>
  <c r="P197" i="3"/>
  <c r="Q197" i="3"/>
  <c r="P198" i="3"/>
  <c r="Q198" i="3"/>
  <c r="P199" i="3"/>
  <c r="Q199" i="3"/>
  <c r="P200" i="3"/>
  <c r="Q200" i="3"/>
  <c r="P201" i="3"/>
  <c r="Q201" i="3"/>
  <c r="P202" i="3"/>
  <c r="Q202" i="3"/>
  <c r="P203" i="3"/>
  <c r="Q203" i="3"/>
  <c r="P204" i="3"/>
  <c r="Q204" i="3"/>
  <c r="P205" i="3"/>
  <c r="Q205" i="3"/>
  <c r="P206" i="3"/>
  <c r="Q206" i="3"/>
  <c r="P207" i="3"/>
  <c r="Q207" i="3"/>
  <c r="P208" i="3"/>
  <c r="Q208" i="3"/>
  <c r="P209" i="3"/>
  <c r="Q209" i="3"/>
  <c r="P210" i="3"/>
  <c r="Q210" i="3"/>
  <c r="P211" i="3"/>
  <c r="Q211" i="3"/>
  <c r="P212" i="3"/>
  <c r="Q212" i="3"/>
  <c r="P213" i="3"/>
  <c r="Q213" i="3"/>
  <c r="P214" i="3"/>
  <c r="Q214" i="3"/>
  <c r="P215" i="3"/>
  <c r="Q215" i="3"/>
  <c r="P216" i="3"/>
  <c r="Q216" i="3"/>
  <c r="P217" i="3"/>
  <c r="Q217" i="3"/>
  <c r="P218" i="3"/>
  <c r="Q218" i="3"/>
  <c r="P219" i="3"/>
  <c r="Q219" i="3"/>
  <c r="P220" i="3"/>
  <c r="Q220" i="3"/>
  <c r="P221" i="3"/>
  <c r="Q221" i="3"/>
  <c r="P222" i="3"/>
  <c r="Q222" i="3"/>
  <c r="P223" i="3"/>
  <c r="Q223" i="3"/>
  <c r="P224" i="3"/>
  <c r="Q224" i="3"/>
  <c r="P225" i="3"/>
  <c r="Q225" i="3"/>
  <c r="P226" i="3"/>
  <c r="Q226" i="3"/>
  <c r="P227" i="3"/>
  <c r="Q227" i="3"/>
  <c r="P228" i="3"/>
  <c r="Q228" i="3"/>
  <c r="P229" i="3"/>
  <c r="Q229" i="3"/>
  <c r="P230" i="3"/>
  <c r="Q230" i="3"/>
  <c r="P231" i="3"/>
  <c r="Q231" i="3"/>
  <c r="P232" i="3"/>
  <c r="Q232" i="3"/>
  <c r="P233" i="3"/>
  <c r="Q233" i="3"/>
  <c r="P234" i="3"/>
  <c r="Q234" i="3"/>
  <c r="P235" i="3"/>
  <c r="Q235" i="3"/>
  <c r="P236" i="3"/>
  <c r="Q236" i="3"/>
  <c r="P237" i="3"/>
  <c r="Q237" i="3"/>
  <c r="P238" i="3"/>
  <c r="Q238" i="3"/>
  <c r="P239" i="3"/>
  <c r="Q239" i="3"/>
  <c r="P240" i="3"/>
  <c r="P241" i="3"/>
  <c r="Q241" i="3"/>
  <c r="P242" i="3"/>
  <c r="Q242" i="3"/>
  <c r="P243" i="3"/>
  <c r="Q243" i="3"/>
  <c r="P244" i="3"/>
  <c r="Q244" i="3"/>
  <c r="P245" i="3"/>
  <c r="Q245" i="3"/>
  <c r="P246" i="3"/>
  <c r="Q246" i="3"/>
  <c r="P247" i="3"/>
  <c r="Q247" i="3"/>
  <c r="P248" i="3"/>
  <c r="Q248" i="3"/>
  <c r="P249" i="3"/>
  <c r="Q249" i="3"/>
  <c r="P250" i="3"/>
  <c r="P251" i="3"/>
  <c r="P252" i="3"/>
  <c r="P253" i="3"/>
  <c r="P254" i="3"/>
  <c r="Q254" i="3"/>
  <c r="P255" i="3"/>
  <c r="Q255" i="3"/>
  <c r="P256" i="3"/>
  <c r="Q256" i="3"/>
  <c r="P257" i="3"/>
  <c r="Q257" i="3"/>
  <c r="P258" i="3"/>
  <c r="Q258" i="3"/>
  <c r="P259" i="3"/>
  <c r="Q259" i="3"/>
  <c r="P260" i="3"/>
  <c r="Q260" i="3"/>
  <c r="P261" i="3"/>
  <c r="Q261" i="3"/>
  <c r="P262" i="3"/>
  <c r="Q262" i="3"/>
  <c r="P263" i="3"/>
  <c r="Q263" i="3"/>
  <c r="P264" i="3"/>
  <c r="Q264" i="3"/>
  <c r="P265" i="3"/>
  <c r="Q265" i="3"/>
  <c r="P266" i="3"/>
  <c r="Q266" i="3"/>
  <c r="P267" i="3"/>
  <c r="Q267" i="3"/>
  <c r="P268" i="3"/>
  <c r="Q268" i="3"/>
  <c r="P269" i="3"/>
  <c r="Q269" i="3"/>
  <c r="P270" i="3"/>
  <c r="Q270" i="3"/>
  <c r="P271" i="3"/>
  <c r="Q271" i="3"/>
  <c r="P272" i="3"/>
  <c r="Q272" i="3"/>
  <c r="P273" i="3"/>
  <c r="Q273" i="3"/>
  <c r="P274" i="3"/>
  <c r="Q274" i="3"/>
  <c r="P275" i="3"/>
  <c r="Q275" i="3"/>
  <c r="P276" i="3"/>
  <c r="Q276" i="3"/>
  <c r="P277" i="3"/>
  <c r="Q277" i="3"/>
  <c r="P278" i="3"/>
  <c r="Q278" i="3"/>
  <c r="P279" i="3"/>
  <c r="Q279" i="3"/>
  <c r="P280" i="3"/>
  <c r="Q280" i="3"/>
  <c r="P281" i="3"/>
  <c r="Q281" i="3"/>
  <c r="P282" i="3"/>
  <c r="P283" i="3"/>
  <c r="P284" i="3"/>
  <c r="P285" i="3"/>
  <c r="Q285" i="3"/>
  <c r="P286" i="3"/>
  <c r="Q286" i="3"/>
  <c r="P287" i="3"/>
  <c r="Q287" i="3"/>
  <c r="P288" i="3"/>
  <c r="Q288" i="3"/>
  <c r="P289" i="3"/>
  <c r="Q289" i="3"/>
  <c r="P290" i="3"/>
  <c r="Q290" i="3"/>
  <c r="P291" i="3"/>
  <c r="Q291" i="3"/>
  <c r="P292" i="3"/>
  <c r="Q292" i="3"/>
  <c r="P293" i="3"/>
  <c r="Q293" i="3"/>
  <c r="P294" i="3"/>
  <c r="Q294" i="3"/>
  <c r="P295" i="3"/>
  <c r="Q295" i="3"/>
  <c r="P296" i="3"/>
  <c r="Q296" i="3"/>
  <c r="P297" i="3"/>
  <c r="Q297" i="3"/>
  <c r="P298" i="3"/>
  <c r="P299" i="3"/>
  <c r="Q299" i="3"/>
  <c r="P300" i="3"/>
  <c r="Q300" i="3"/>
  <c r="P301" i="3"/>
  <c r="Q301" i="3"/>
  <c r="P302" i="3"/>
  <c r="Q302" i="3"/>
  <c r="P303" i="3"/>
  <c r="Q303" i="3"/>
  <c r="P304" i="3"/>
  <c r="Q304" i="3"/>
  <c r="P305" i="3"/>
  <c r="Q305" i="3"/>
  <c r="P306" i="3"/>
  <c r="Q306" i="3"/>
  <c r="P307" i="3"/>
  <c r="Q307" i="3"/>
  <c r="P308" i="3"/>
  <c r="Q308" i="3"/>
  <c r="P309" i="3"/>
  <c r="Q309" i="3"/>
  <c r="P310" i="3"/>
  <c r="Q310" i="3"/>
  <c r="P2" i="3"/>
  <c r="Q14" i="3"/>
  <c r="Q30" i="3"/>
  <c r="Q28" i="3"/>
  <c r="Q57" i="3"/>
  <c r="Q58" i="3"/>
  <c r="Q59" i="3"/>
  <c r="Q74" i="3"/>
  <c r="Q75" i="3"/>
  <c r="Q112" i="3"/>
  <c r="Q114" i="3"/>
  <c r="Q115" i="3"/>
  <c r="Q116" i="3"/>
  <c r="Q117" i="3"/>
  <c r="Q144" i="3"/>
  <c r="Q146" i="3"/>
  <c r="Q147" i="3"/>
  <c r="Q148" i="3"/>
  <c r="Q176" i="3"/>
  <c r="Q178" i="3"/>
  <c r="Q179" i="3"/>
  <c r="Q194" i="3"/>
  <c r="Q195" i="3"/>
  <c r="Q240" i="3"/>
  <c r="Q250" i="3"/>
  <c r="Q251" i="3"/>
  <c r="Q252" i="3"/>
  <c r="Q253" i="3"/>
  <c r="Q282" i="3"/>
  <c r="Q283" i="3"/>
  <c r="Q284" i="3"/>
  <c r="Q298" i="3"/>
  <c r="Q2" i="3"/>
  <c r="K4" i="5" a="1"/>
  <c r="K4" i="5"/>
  <c r="K5" i="5" a="1"/>
  <c r="K5" i="5"/>
  <c r="K6" i="5" a="1"/>
  <c r="K6" i="5"/>
  <c r="K7" i="5" a="1"/>
  <c r="K7" i="5"/>
  <c r="K8" i="5" a="1"/>
  <c r="K8" i="5"/>
  <c r="K9" i="5" a="1"/>
  <c r="K9" i="5"/>
  <c r="K10" i="5" a="1"/>
  <c r="K10" i="5"/>
  <c r="K11" i="5" a="1"/>
  <c r="K11" i="5"/>
  <c r="K12" i="5" a="1"/>
  <c r="K12" i="5"/>
  <c r="K13" i="5" a="1"/>
  <c r="K13" i="5"/>
  <c r="K14" i="5" a="1"/>
  <c r="K14" i="5"/>
  <c r="K15" i="5" a="1"/>
  <c r="K15" i="5"/>
  <c r="K16" i="5" a="1"/>
  <c r="K16" i="5"/>
  <c r="K17" i="5" a="1"/>
  <c r="K17" i="5"/>
  <c r="K18" i="5" a="1"/>
  <c r="K18" i="5"/>
  <c r="K19" i="5" a="1"/>
  <c r="K19" i="5"/>
  <c r="K20" i="5" a="1"/>
  <c r="K20" i="5"/>
  <c r="K21" i="5" a="1"/>
  <c r="K21" i="5"/>
  <c r="K22" i="5" a="1"/>
  <c r="K22" i="5"/>
  <c r="K23" i="5" a="1"/>
  <c r="K23" i="5"/>
  <c r="K24" i="5" a="1"/>
  <c r="K24" i="5"/>
  <c r="K25" i="5" a="1"/>
  <c r="K25" i="5"/>
  <c r="K26" i="5" a="1"/>
  <c r="K26" i="5"/>
  <c r="K27" i="5" a="1"/>
  <c r="K27" i="5"/>
  <c r="K28" i="5" a="1"/>
  <c r="K28" i="5"/>
  <c r="K29" i="5" a="1"/>
  <c r="K29" i="5"/>
  <c r="K30" i="5" a="1"/>
  <c r="K30" i="5"/>
  <c r="K31" i="5" a="1"/>
  <c r="K31" i="5"/>
  <c r="K32" i="5" a="1"/>
  <c r="K32" i="5"/>
  <c r="K33" i="5" a="1"/>
  <c r="K33" i="5"/>
  <c r="K34" i="5" a="1"/>
  <c r="K34" i="5"/>
  <c r="K35" i="5" a="1"/>
  <c r="K35" i="5"/>
  <c r="K36" i="5" a="1"/>
  <c r="K36" i="5"/>
  <c r="K37" i="5" a="1"/>
  <c r="K37" i="5"/>
  <c r="K38" i="5" a="1"/>
  <c r="K38" i="5"/>
  <c r="K39" i="5" a="1"/>
  <c r="K39" i="5"/>
  <c r="K40" i="5" a="1"/>
  <c r="K40" i="5"/>
  <c r="K41" i="5" a="1"/>
  <c r="K41" i="5"/>
  <c r="K42" i="5" a="1"/>
  <c r="K42" i="5"/>
  <c r="K43" i="5" a="1"/>
  <c r="K43" i="5"/>
  <c r="K44" i="5" a="1"/>
  <c r="K44" i="5"/>
  <c r="K45" i="5" a="1"/>
  <c r="K45" i="5"/>
  <c r="K46" i="5" a="1"/>
  <c r="K46" i="5"/>
  <c r="K47" i="5" a="1"/>
  <c r="K47" i="5"/>
  <c r="K48" i="5" a="1"/>
  <c r="K48" i="5"/>
  <c r="K49" i="5" a="1"/>
  <c r="K49" i="5"/>
  <c r="K50" i="5" a="1"/>
  <c r="K50" i="5"/>
  <c r="K51" i="5" a="1"/>
  <c r="K51" i="5"/>
  <c r="K3" i="5" a="1"/>
  <c r="K3" i="5"/>
  <c r="AG323" i="3"/>
  <c r="AB323" i="3"/>
  <c r="V323" i="3"/>
  <c r="T323" i="3"/>
  <c r="AG322" i="3"/>
  <c r="AB322" i="3"/>
  <c r="V322" i="3"/>
  <c r="T322" i="3"/>
  <c r="AG321" i="3"/>
  <c r="AB321" i="3"/>
  <c r="V321" i="3"/>
  <c r="T321" i="3"/>
  <c r="AG320" i="3"/>
  <c r="AB320" i="3"/>
  <c r="V320" i="3"/>
  <c r="T320" i="3"/>
  <c r="AG319" i="3"/>
  <c r="AB319" i="3"/>
  <c r="V319" i="3"/>
  <c r="T319" i="3"/>
  <c r="AG318" i="3"/>
  <c r="AB318" i="3"/>
  <c r="V318" i="3"/>
  <c r="T318" i="3"/>
  <c r="AG317" i="3"/>
  <c r="AB317" i="3"/>
  <c r="V317" i="3"/>
  <c r="T317" i="3"/>
  <c r="AG316" i="3"/>
  <c r="AB316" i="3"/>
  <c r="V316" i="3"/>
  <c r="T316" i="3"/>
  <c r="AG315" i="3"/>
  <c r="AB315" i="3"/>
  <c r="V315" i="3"/>
  <c r="T315" i="3"/>
  <c r="AG314" i="3"/>
  <c r="AB314" i="3"/>
  <c r="V314" i="3"/>
  <c r="T314" i="3"/>
  <c r="AG313" i="3"/>
  <c r="AB313" i="3"/>
  <c r="V313" i="3"/>
  <c r="T313" i="3"/>
  <c r="AG312" i="3"/>
  <c r="AB312" i="3"/>
  <c r="V312" i="3"/>
  <c r="T312" i="3"/>
  <c r="AG311" i="3"/>
  <c r="AB311" i="3"/>
  <c r="V311" i="3"/>
  <c r="T311" i="3"/>
  <c r="AG310" i="3"/>
  <c r="AB310" i="3"/>
  <c r="V310" i="3"/>
  <c r="T310" i="3"/>
  <c r="AG309" i="3"/>
  <c r="AB309" i="3"/>
  <c r="V309" i="3"/>
  <c r="T309" i="3"/>
  <c r="AG308" i="3"/>
  <c r="AB308" i="3"/>
  <c r="V308" i="3"/>
  <c r="T308" i="3"/>
  <c r="AG307" i="3"/>
  <c r="AB307" i="3"/>
  <c r="V307" i="3"/>
  <c r="T307" i="3"/>
  <c r="AG306" i="3"/>
  <c r="AB306" i="3"/>
  <c r="V306" i="3"/>
  <c r="T306" i="3"/>
  <c r="AG305" i="3"/>
  <c r="AB305" i="3"/>
  <c r="V305" i="3"/>
  <c r="T305" i="3"/>
  <c r="AG304" i="3"/>
  <c r="AB304" i="3"/>
  <c r="V304" i="3"/>
  <c r="T304" i="3"/>
  <c r="AG303" i="3"/>
  <c r="AB303" i="3"/>
  <c r="V303" i="3"/>
  <c r="T303" i="3"/>
  <c r="AG302" i="3"/>
  <c r="AB302" i="3"/>
  <c r="V302" i="3"/>
  <c r="T302" i="3"/>
  <c r="AG301" i="3"/>
  <c r="AB301" i="3"/>
  <c r="V301" i="3"/>
  <c r="T301" i="3"/>
  <c r="AG300" i="3"/>
  <c r="AB300" i="3"/>
  <c r="V300" i="3"/>
  <c r="T300" i="3"/>
  <c r="AG299" i="3"/>
  <c r="AB299" i="3"/>
  <c r="V299" i="3"/>
  <c r="T299" i="3"/>
  <c r="AG298" i="3"/>
  <c r="AB298" i="3"/>
  <c r="V298" i="3"/>
  <c r="T298" i="3"/>
  <c r="AG297" i="3"/>
  <c r="AB297" i="3"/>
  <c r="V297" i="3"/>
  <c r="T297" i="3"/>
  <c r="AG296" i="3"/>
  <c r="AB296" i="3"/>
  <c r="V296" i="3"/>
  <c r="T296" i="3"/>
  <c r="AG295" i="3"/>
  <c r="AB295" i="3"/>
  <c r="V295" i="3"/>
  <c r="T295" i="3"/>
  <c r="AG294" i="3"/>
  <c r="AB294" i="3"/>
  <c r="V294" i="3"/>
  <c r="T294" i="3"/>
  <c r="AG293" i="3"/>
  <c r="AB293" i="3"/>
  <c r="V293" i="3"/>
  <c r="T293" i="3"/>
  <c r="AG292" i="3"/>
  <c r="AB292" i="3"/>
  <c r="V292" i="3"/>
  <c r="T292" i="3"/>
  <c r="AG291" i="3"/>
  <c r="AB291" i="3"/>
  <c r="V291" i="3"/>
  <c r="T291" i="3"/>
  <c r="AG290" i="3"/>
  <c r="AB290" i="3"/>
  <c r="V290" i="3"/>
  <c r="T290" i="3"/>
  <c r="AG289" i="3"/>
  <c r="AB289" i="3"/>
  <c r="V289" i="3"/>
  <c r="T289" i="3"/>
  <c r="AG288" i="3"/>
  <c r="AB288" i="3"/>
  <c r="V288" i="3"/>
  <c r="T288" i="3"/>
  <c r="AG287" i="3"/>
  <c r="AB287" i="3"/>
  <c r="V287" i="3"/>
  <c r="T287" i="3"/>
  <c r="AG286" i="3"/>
  <c r="AB286" i="3"/>
  <c r="V286" i="3"/>
  <c r="T286" i="3"/>
  <c r="AG285" i="3"/>
  <c r="AB285" i="3"/>
  <c r="V285" i="3"/>
  <c r="T285" i="3"/>
  <c r="AG284" i="3"/>
  <c r="AB284" i="3"/>
  <c r="V284" i="3"/>
  <c r="T284" i="3"/>
  <c r="AG283" i="3"/>
  <c r="AB283" i="3"/>
  <c r="V283" i="3"/>
  <c r="T283" i="3"/>
  <c r="AG282" i="3"/>
  <c r="AB282" i="3"/>
  <c r="V282" i="3"/>
  <c r="T282" i="3"/>
  <c r="AG281" i="3"/>
  <c r="AB281" i="3"/>
  <c r="V281" i="3"/>
  <c r="T281" i="3"/>
  <c r="AG280" i="3"/>
  <c r="AB280" i="3"/>
  <c r="V280" i="3"/>
  <c r="T280" i="3"/>
  <c r="AG279" i="3"/>
  <c r="AB279" i="3"/>
  <c r="V279" i="3"/>
  <c r="T279" i="3"/>
  <c r="AG278" i="3"/>
  <c r="AB278" i="3"/>
  <c r="V278" i="3"/>
  <c r="T278" i="3"/>
  <c r="AG277" i="3"/>
  <c r="AB277" i="3"/>
  <c r="V277" i="3"/>
  <c r="T277" i="3"/>
  <c r="AG276" i="3"/>
  <c r="AB276" i="3"/>
  <c r="V276" i="3"/>
  <c r="T276" i="3"/>
  <c r="AG275" i="3"/>
  <c r="AB275" i="3"/>
  <c r="V275" i="3"/>
  <c r="T275" i="3"/>
  <c r="AG274" i="3"/>
  <c r="AB274" i="3"/>
  <c r="V274" i="3"/>
  <c r="T274" i="3"/>
  <c r="AG273" i="3"/>
  <c r="AB273" i="3"/>
  <c r="V273" i="3"/>
  <c r="T273" i="3"/>
  <c r="AG272" i="3"/>
  <c r="AB272" i="3"/>
  <c r="V272" i="3"/>
  <c r="T272" i="3"/>
  <c r="AG271" i="3"/>
  <c r="AB271" i="3"/>
  <c r="V271" i="3"/>
  <c r="T271" i="3"/>
  <c r="AG270" i="3"/>
  <c r="AB270" i="3"/>
  <c r="V270" i="3"/>
  <c r="T270" i="3"/>
  <c r="AG269" i="3"/>
  <c r="AB269" i="3"/>
  <c r="V269" i="3"/>
  <c r="T269" i="3"/>
  <c r="AG268" i="3"/>
  <c r="AB268" i="3"/>
  <c r="V268" i="3"/>
  <c r="T268" i="3"/>
  <c r="AG267" i="3"/>
  <c r="AB267" i="3"/>
  <c r="V267" i="3"/>
  <c r="T267" i="3"/>
  <c r="AG266" i="3"/>
  <c r="AB266" i="3"/>
  <c r="V266" i="3"/>
  <c r="T266" i="3"/>
  <c r="AG265" i="3"/>
  <c r="AB265" i="3"/>
  <c r="V265" i="3"/>
  <c r="T265" i="3"/>
  <c r="AG264" i="3"/>
  <c r="AB264" i="3"/>
  <c r="V264" i="3"/>
  <c r="T264" i="3"/>
  <c r="AG263" i="3"/>
  <c r="AB263" i="3"/>
  <c r="V263" i="3"/>
  <c r="T263" i="3"/>
  <c r="AG262" i="3"/>
  <c r="AB262" i="3"/>
  <c r="V262" i="3"/>
  <c r="T262" i="3"/>
  <c r="AG261" i="3"/>
  <c r="AB261" i="3"/>
  <c r="V261" i="3"/>
  <c r="T261" i="3"/>
  <c r="AG260" i="3"/>
  <c r="AB260" i="3"/>
  <c r="V260" i="3"/>
  <c r="T260" i="3"/>
  <c r="AG259" i="3"/>
  <c r="AB259" i="3"/>
  <c r="V259" i="3"/>
  <c r="T259" i="3"/>
  <c r="AG258" i="3"/>
  <c r="AB258" i="3"/>
  <c r="V258" i="3"/>
  <c r="T258" i="3"/>
  <c r="AG257" i="3"/>
  <c r="AB257" i="3"/>
  <c r="V257" i="3"/>
  <c r="T257" i="3"/>
  <c r="AG256" i="3"/>
  <c r="AB256" i="3"/>
  <c r="V256" i="3"/>
  <c r="T256" i="3"/>
  <c r="AG255" i="3"/>
  <c r="AB255" i="3"/>
  <c r="V255" i="3"/>
  <c r="T255" i="3"/>
  <c r="AG254" i="3"/>
  <c r="AB254" i="3"/>
  <c r="V254" i="3"/>
  <c r="T254" i="3"/>
  <c r="AG253" i="3"/>
  <c r="AB253" i="3"/>
  <c r="V253" i="3"/>
  <c r="T253" i="3"/>
  <c r="AG252" i="3"/>
  <c r="AB252" i="3"/>
  <c r="V252" i="3"/>
  <c r="T252" i="3"/>
  <c r="AG251" i="3"/>
  <c r="AB251" i="3"/>
  <c r="V251" i="3"/>
  <c r="T251" i="3"/>
  <c r="AG250" i="3"/>
  <c r="AB250" i="3"/>
  <c r="V250" i="3"/>
  <c r="T250" i="3"/>
  <c r="AG249" i="3"/>
  <c r="AB249" i="3"/>
  <c r="V249" i="3"/>
  <c r="T249" i="3"/>
  <c r="AG248" i="3"/>
  <c r="AB248" i="3"/>
  <c r="V248" i="3"/>
  <c r="T248" i="3"/>
  <c r="AG247" i="3"/>
  <c r="AB247" i="3"/>
  <c r="V247" i="3"/>
  <c r="T247" i="3"/>
  <c r="AG246" i="3"/>
  <c r="AB246" i="3"/>
  <c r="V246" i="3"/>
  <c r="T246" i="3"/>
  <c r="AG245" i="3"/>
  <c r="AB245" i="3"/>
  <c r="V245" i="3"/>
  <c r="T245" i="3"/>
  <c r="AG244" i="3"/>
  <c r="AB244" i="3"/>
  <c r="V244" i="3"/>
  <c r="T244" i="3"/>
  <c r="AG243" i="3"/>
  <c r="AB243" i="3"/>
  <c r="V243" i="3"/>
  <c r="T243" i="3"/>
  <c r="AG242" i="3"/>
  <c r="AB242" i="3"/>
  <c r="V242" i="3"/>
  <c r="T242" i="3"/>
  <c r="AG241" i="3"/>
  <c r="AB241" i="3"/>
  <c r="V241" i="3"/>
  <c r="T241" i="3"/>
  <c r="AG240" i="3"/>
  <c r="AB240" i="3"/>
  <c r="V240" i="3"/>
  <c r="T240" i="3"/>
  <c r="AG239" i="3"/>
  <c r="AB239" i="3"/>
  <c r="V239" i="3"/>
  <c r="T239" i="3"/>
  <c r="AG238" i="3"/>
  <c r="AB238" i="3"/>
  <c r="V238" i="3"/>
  <c r="T238" i="3"/>
  <c r="AG237" i="3"/>
  <c r="AB237" i="3"/>
  <c r="V237" i="3"/>
  <c r="T237" i="3"/>
  <c r="AG236" i="3"/>
  <c r="AB236" i="3"/>
  <c r="V236" i="3"/>
  <c r="T236" i="3"/>
  <c r="AG235" i="3"/>
  <c r="AB235" i="3"/>
  <c r="V235" i="3"/>
  <c r="T235" i="3"/>
  <c r="AG234" i="3"/>
  <c r="AB234" i="3"/>
  <c r="V234" i="3"/>
  <c r="T234" i="3"/>
  <c r="AG233" i="3"/>
  <c r="AB233" i="3"/>
  <c r="V233" i="3"/>
  <c r="T233" i="3"/>
  <c r="AG232" i="3"/>
  <c r="AB232" i="3"/>
  <c r="V232" i="3"/>
  <c r="T232" i="3"/>
  <c r="AG231" i="3"/>
  <c r="AB231" i="3"/>
  <c r="V231" i="3"/>
  <c r="T231" i="3"/>
  <c r="AG230" i="3"/>
  <c r="AB230" i="3"/>
  <c r="V230" i="3"/>
  <c r="T230" i="3"/>
  <c r="AG229" i="3"/>
  <c r="AB229" i="3"/>
  <c r="V229" i="3"/>
  <c r="T229" i="3"/>
  <c r="AG228" i="3"/>
  <c r="AB228" i="3"/>
  <c r="V228" i="3"/>
  <c r="T228" i="3"/>
  <c r="AG227" i="3"/>
  <c r="AB227" i="3"/>
  <c r="V227" i="3"/>
  <c r="T227" i="3"/>
  <c r="AG226" i="3"/>
  <c r="AB226" i="3"/>
  <c r="V226" i="3"/>
  <c r="T226" i="3"/>
  <c r="AG225" i="3"/>
  <c r="AB225" i="3"/>
  <c r="V225" i="3"/>
  <c r="T225" i="3"/>
  <c r="AG224" i="3"/>
  <c r="AB224" i="3"/>
  <c r="V224" i="3"/>
  <c r="T224" i="3"/>
  <c r="AG223" i="3"/>
  <c r="AB223" i="3"/>
  <c r="V223" i="3"/>
  <c r="T223" i="3"/>
  <c r="AG222" i="3"/>
  <c r="AB222" i="3"/>
  <c r="V222" i="3"/>
  <c r="T222" i="3"/>
  <c r="AG221" i="3"/>
  <c r="AB221" i="3"/>
  <c r="V221" i="3"/>
  <c r="T221" i="3"/>
  <c r="AG220" i="3"/>
  <c r="AB220" i="3"/>
  <c r="V220" i="3"/>
  <c r="T220" i="3"/>
  <c r="AG219" i="3"/>
  <c r="AB219" i="3"/>
  <c r="V219" i="3"/>
  <c r="T219" i="3"/>
  <c r="AG218" i="3"/>
  <c r="AB218" i="3"/>
  <c r="V218" i="3"/>
  <c r="T218" i="3"/>
  <c r="AG217" i="3"/>
  <c r="AB217" i="3"/>
  <c r="V217" i="3"/>
  <c r="T217" i="3"/>
  <c r="AG216" i="3"/>
  <c r="AB216" i="3"/>
  <c r="V216" i="3"/>
  <c r="T216" i="3"/>
  <c r="AG215" i="3"/>
  <c r="AB215" i="3"/>
  <c r="V215" i="3"/>
  <c r="T215" i="3"/>
  <c r="AG214" i="3"/>
  <c r="AB214" i="3"/>
  <c r="V214" i="3"/>
  <c r="T214" i="3"/>
  <c r="AG213" i="3"/>
  <c r="AB213" i="3"/>
  <c r="V213" i="3"/>
  <c r="T213" i="3"/>
  <c r="AG212" i="3"/>
  <c r="AB212" i="3"/>
  <c r="V212" i="3"/>
  <c r="T212" i="3"/>
  <c r="AG211" i="3"/>
  <c r="AB211" i="3"/>
  <c r="V211" i="3"/>
  <c r="T211" i="3"/>
  <c r="AG210" i="3"/>
  <c r="AB210" i="3"/>
  <c r="V210" i="3"/>
  <c r="T210" i="3"/>
  <c r="AG209" i="3"/>
  <c r="AB209" i="3"/>
  <c r="V209" i="3"/>
  <c r="T209" i="3"/>
  <c r="AG208" i="3"/>
  <c r="AB208" i="3"/>
  <c r="V208" i="3"/>
  <c r="T208" i="3"/>
  <c r="AG207" i="3"/>
  <c r="AB207" i="3"/>
  <c r="V207" i="3"/>
  <c r="T207" i="3"/>
  <c r="AG206" i="3"/>
  <c r="AB206" i="3"/>
  <c r="V206" i="3"/>
  <c r="T206" i="3"/>
  <c r="AG205" i="3"/>
  <c r="AB205" i="3"/>
  <c r="V205" i="3"/>
  <c r="T205" i="3"/>
  <c r="AG204" i="3"/>
  <c r="AB204" i="3"/>
  <c r="V204" i="3"/>
  <c r="T204" i="3"/>
  <c r="AG203" i="3"/>
  <c r="AB203" i="3"/>
  <c r="V203" i="3"/>
  <c r="T203" i="3"/>
  <c r="AG202" i="3"/>
  <c r="AB202" i="3"/>
  <c r="V202" i="3"/>
  <c r="T202" i="3"/>
  <c r="AG201" i="3"/>
  <c r="AB201" i="3"/>
  <c r="V201" i="3"/>
  <c r="T201" i="3"/>
  <c r="AG200" i="3"/>
  <c r="AB200" i="3"/>
  <c r="V200" i="3"/>
  <c r="T200" i="3"/>
  <c r="AG199" i="3"/>
  <c r="AB199" i="3"/>
  <c r="V199" i="3"/>
  <c r="T199" i="3"/>
  <c r="AG198" i="3"/>
  <c r="AB198" i="3"/>
  <c r="V198" i="3"/>
  <c r="T198" i="3"/>
  <c r="AG197" i="3"/>
  <c r="AB197" i="3"/>
  <c r="V197" i="3"/>
  <c r="T197" i="3"/>
  <c r="AG196" i="3"/>
  <c r="AB196" i="3"/>
  <c r="V196" i="3"/>
  <c r="T196" i="3"/>
  <c r="AG195" i="3"/>
  <c r="AB195" i="3"/>
  <c r="V195" i="3"/>
  <c r="T195" i="3"/>
  <c r="AG194" i="3"/>
  <c r="AB194" i="3"/>
  <c r="V194" i="3"/>
  <c r="T194" i="3"/>
  <c r="AG193" i="3"/>
  <c r="AB193" i="3"/>
  <c r="V193" i="3"/>
  <c r="T193" i="3"/>
  <c r="AG192" i="3"/>
  <c r="AB192" i="3"/>
  <c r="V192" i="3"/>
  <c r="T192" i="3"/>
  <c r="AG191" i="3"/>
  <c r="AB191" i="3"/>
  <c r="V191" i="3"/>
  <c r="T191" i="3"/>
  <c r="AG190" i="3"/>
  <c r="AB190" i="3"/>
  <c r="V190" i="3"/>
  <c r="T190" i="3"/>
  <c r="AG189" i="3"/>
  <c r="AB189" i="3"/>
  <c r="V189" i="3"/>
  <c r="T189" i="3"/>
  <c r="AG188" i="3"/>
  <c r="AB188" i="3"/>
  <c r="V188" i="3"/>
  <c r="T188" i="3"/>
  <c r="AG187" i="3"/>
  <c r="AB187" i="3"/>
  <c r="V187" i="3"/>
  <c r="T187" i="3"/>
  <c r="AG186" i="3"/>
  <c r="AB186" i="3"/>
  <c r="V186" i="3"/>
  <c r="T186" i="3"/>
  <c r="AG185" i="3"/>
  <c r="AB185" i="3"/>
  <c r="V185" i="3"/>
  <c r="T185" i="3"/>
  <c r="AG184" i="3"/>
  <c r="AB184" i="3"/>
  <c r="V184" i="3"/>
  <c r="T184" i="3"/>
  <c r="AG183" i="3"/>
  <c r="AB183" i="3"/>
  <c r="V183" i="3"/>
  <c r="T183" i="3"/>
  <c r="AG182" i="3"/>
  <c r="AB182" i="3"/>
  <c r="V182" i="3"/>
  <c r="T182" i="3"/>
  <c r="AG181" i="3"/>
  <c r="AB181" i="3"/>
  <c r="V181" i="3"/>
  <c r="T181" i="3"/>
  <c r="AG180" i="3"/>
  <c r="AB180" i="3"/>
  <c r="V180" i="3"/>
  <c r="T180" i="3"/>
  <c r="AG179" i="3"/>
  <c r="AB179" i="3"/>
  <c r="V179" i="3"/>
  <c r="T179" i="3"/>
  <c r="AG178" i="3"/>
  <c r="AB178" i="3"/>
  <c r="V178" i="3"/>
  <c r="T178" i="3"/>
  <c r="AG177" i="3"/>
  <c r="AB177" i="3"/>
  <c r="V177" i="3"/>
  <c r="T177" i="3"/>
  <c r="AG176" i="3"/>
  <c r="AB176" i="3"/>
  <c r="V176" i="3"/>
  <c r="T176" i="3"/>
  <c r="AG175" i="3"/>
  <c r="AB175" i="3"/>
  <c r="V175" i="3"/>
  <c r="T175" i="3"/>
  <c r="AG174" i="3"/>
  <c r="AB174" i="3"/>
  <c r="V174" i="3"/>
  <c r="T174" i="3"/>
  <c r="AG173" i="3"/>
  <c r="AB173" i="3"/>
  <c r="V173" i="3"/>
  <c r="T173" i="3"/>
  <c r="AG172" i="3"/>
  <c r="AB172" i="3"/>
  <c r="V172" i="3"/>
  <c r="T172" i="3"/>
  <c r="AG171" i="3"/>
  <c r="AB171" i="3"/>
  <c r="V171" i="3"/>
  <c r="T171" i="3"/>
  <c r="AG170" i="3"/>
  <c r="AB170" i="3"/>
  <c r="V170" i="3"/>
  <c r="T170" i="3"/>
  <c r="AG169" i="3"/>
  <c r="AB169" i="3"/>
  <c r="V169" i="3"/>
  <c r="T169" i="3"/>
  <c r="AG168" i="3"/>
  <c r="AB168" i="3"/>
  <c r="V168" i="3"/>
  <c r="T168" i="3"/>
  <c r="AG167" i="3"/>
  <c r="AB167" i="3"/>
  <c r="V167" i="3"/>
  <c r="T167" i="3"/>
  <c r="AG166" i="3"/>
  <c r="AB166" i="3"/>
  <c r="V166" i="3"/>
  <c r="T166" i="3"/>
  <c r="AG165" i="3"/>
  <c r="AB165" i="3"/>
  <c r="V165" i="3"/>
  <c r="T165" i="3"/>
  <c r="AG164" i="3"/>
  <c r="AB164" i="3"/>
  <c r="V164" i="3"/>
  <c r="T164" i="3"/>
  <c r="AG163" i="3"/>
  <c r="AB163" i="3"/>
  <c r="V163" i="3"/>
  <c r="T163" i="3"/>
  <c r="AG162" i="3"/>
  <c r="AB162" i="3"/>
  <c r="V162" i="3"/>
  <c r="T162" i="3"/>
  <c r="AG161" i="3"/>
  <c r="AB161" i="3"/>
  <c r="V161" i="3"/>
  <c r="T161" i="3"/>
  <c r="AG160" i="3"/>
  <c r="AB160" i="3"/>
  <c r="V160" i="3"/>
  <c r="T160" i="3"/>
  <c r="AG159" i="3"/>
  <c r="AB159" i="3"/>
  <c r="V159" i="3"/>
  <c r="T159" i="3"/>
  <c r="AG158" i="3"/>
  <c r="AB158" i="3"/>
  <c r="V158" i="3"/>
  <c r="T158" i="3"/>
  <c r="AG157" i="3"/>
  <c r="AB157" i="3"/>
  <c r="V157" i="3"/>
  <c r="T157" i="3"/>
  <c r="AG156" i="3"/>
  <c r="AB156" i="3"/>
  <c r="V156" i="3"/>
  <c r="T156" i="3"/>
  <c r="AG155" i="3"/>
  <c r="AB155" i="3"/>
  <c r="V155" i="3"/>
  <c r="T155" i="3"/>
  <c r="AG154" i="3"/>
  <c r="AB154" i="3"/>
  <c r="V154" i="3"/>
  <c r="T154" i="3"/>
  <c r="AG153" i="3"/>
  <c r="AB153" i="3"/>
  <c r="V153" i="3"/>
  <c r="T153" i="3"/>
  <c r="AG152" i="3"/>
  <c r="AB152" i="3"/>
  <c r="V152" i="3"/>
  <c r="T152" i="3"/>
  <c r="AG151" i="3"/>
  <c r="AB151" i="3"/>
  <c r="V151" i="3"/>
  <c r="T151" i="3"/>
  <c r="AG150" i="3"/>
  <c r="AB150" i="3"/>
  <c r="V150" i="3"/>
  <c r="T150" i="3"/>
  <c r="AG149" i="3"/>
  <c r="AB149" i="3"/>
  <c r="V149" i="3"/>
  <c r="T149" i="3"/>
  <c r="AG148" i="3"/>
  <c r="AB148" i="3"/>
  <c r="V148" i="3"/>
  <c r="T148" i="3"/>
  <c r="AG147" i="3"/>
  <c r="AB147" i="3"/>
  <c r="V147" i="3"/>
  <c r="T147" i="3"/>
  <c r="AG146" i="3"/>
  <c r="AB146" i="3"/>
  <c r="V146" i="3"/>
  <c r="T146" i="3"/>
  <c r="AG145" i="3"/>
  <c r="AB145" i="3"/>
  <c r="V145" i="3"/>
  <c r="T145" i="3"/>
  <c r="AG144" i="3"/>
  <c r="AB144" i="3"/>
  <c r="V144" i="3"/>
  <c r="T144" i="3"/>
  <c r="AG143" i="3"/>
  <c r="AB143" i="3"/>
  <c r="V143" i="3"/>
  <c r="T143" i="3"/>
  <c r="AG142" i="3"/>
  <c r="AB142" i="3"/>
  <c r="V142" i="3"/>
  <c r="T142" i="3"/>
  <c r="AG141" i="3"/>
  <c r="AB141" i="3"/>
  <c r="V141" i="3"/>
  <c r="T141" i="3"/>
  <c r="AG140" i="3"/>
  <c r="AB140" i="3"/>
  <c r="V140" i="3"/>
  <c r="T140" i="3"/>
  <c r="AG139" i="3"/>
  <c r="AB139" i="3"/>
  <c r="V139" i="3"/>
  <c r="T139" i="3"/>
  <c r="AG138" i="3"/>
  <c r="AB138" i="3"/>
  <c r="V138" i="3"/>
  <c r="T138" i="3"/>
  <c r="AG137" i="3"/>
  <c r="AB137" i="3"/>
  <c r="V137" i="3"/>
  <c r="T137" i="3"/>
  <c r="AG136" i="3"/>
  <c r="AB136" i="3"/>
  <c r="V136" i="3"/>
  <c r="T136" i="3"/>
  <c r="AG135" i="3"/>
  <c r="AB135" i="3"/>
  <c r="V135" i="3"/>
  <c r="T135" i="3"/>
  <c r="AG134" i="3"/>
  <c r="AB134" i="3"/>
  <c r="V134" i="3"/>
  <c r="T134" i="3"/>
  <c r="AG133" i="3"/>
  <c r="AB133" i="3"/>
  <c r="V133" i="3"/>
  <c r="T133" i="3"/>
  <c r="AG132" i="3"/>
  <c r="AB132" i="3"/>
  <c r="V132" i="3"/>
  <c r="T132" i="3"/>
  <c r="AG131" i="3"/>
  <c r="AB131" i="3"/>
  <c r="V131" i="3"/>
  <c r="T131" i="3"/>
  <c r="AG130" i="3"/>
  <c r="AB130" i="3"/>
  <c r="V130" i="3"/>
  <c r="T130" i="3"/>
  <c r="AG129" i="3"/>
  <c r="AB129" i="3"/>
  <c r="V129" i="3"/>
  <c r="T129" i="3"/>
  <c r="AG128" i="3"/>
  <c r="AB128" i="3"/>
  <c r="V128" i="3"/>
  <c r="T128" i="3"/>
  <c r="AG127" i="3"/>
  <c r="AB127" i="3"/>
  <c r="V127" i="3"/>
  <c r="T127" i="3"/>
  <c r="AG126" i="3"/>
  <c r="AB126" i="3"/>
  <c r="V126" i="3"/>
  <c r="T126" i="3"/>
  <c r="AG125" i="3"/>
  <c r="AB125" i="3"/>
  <c r="V125" i="3"/>
  <c r="T125" i="3"/>
  <c r="AG124" i="3"/>
  <c r="AB124" i="3"/>
  <c r="V124" i="3"/>
  <c r="T124" i="3"/>
  <c r="AG123" i="3"/>
  <c r="AB123" i="3"/>
  <c r="V123" i="3"/>
  <c r="T123" i="3"/>
  <c r="AG122" i="3"/>
  <c r="AB122" i="3"/>
  <c r="V122" i="3"/>
  <c r="T122" i="3"/>
  <c r="AG121" i="3"/>
  <c r="AB121" i="3"/>
  <c r="V121" i="3"/>
  <c r="T121" i="3"/>
  <c r="AG120" i="3"/>
  <c r="AB120" i="3"/>
  <c r="V120" i="3"/>
  <c r="T120" i="3"/>
  <c r="AG119" i="3"/>
  <c r="AB119" i="3"/>
  <c r="V119" i="3"/>
  <c r="T119" i="3"/>
  <c r="AG118" i="3"/>
  <c r="AB118" i="3"/>
  <c r="V118" i="3"/>
  <c r="T118" i="3"/>
  <c r="AG117" i="3"/>
  <c r="AB117" i="3"/>
  <c r="V117" i="3"/>
  <c r="T117" i="3"/>
  <c r="AG116" i="3"/>
  <c r="AB116" i="3"/>
  <c r="V116" i="3"/>
  <c r="T116" i="3"/>
  <c r="AG115" i="3"/>
  <c r="AB115" i="3"/>
  <c r="V115" i="3"/>
  <c r="T115" i="3"/>
  <c r="AG114" i="3"/>
  <c r="AB114" i="3"/>
  <c r="V114" i="3"/>
  <c r="T114" i="3"/>
  <c r="AG113" i="3"/>
  <c r="AB113" i="3"/>
  <c r="V113" i="3"/>
  <c r="T113" i="3"/>
  <c r="AG112" i="3"/>
  <c r="AB112" i="3"/>
  <c r="V112" i="3"/>
  <c r="T112" i="3"/>
  <c r="AG111" i="3"/>
  <c r="AB111" i="3"/>
  <c r="V111" i="3"/>
  <c r="T111" i="3"/>
  <c r="AG110" i="3"/>
  <c r="AB110" i="3"/>
  <c r="V110" i="3"/>
  <c r="T110" i="3"/>
  <c r="AG109" i="3"/>
  <c r="AB109" i="3"/>
  <c r="V109" i="3"/>
  <c r="T109" i="3"/>
  <c r="AG108" i="3"/>
  <c r="AB108" i="3"/>
  <c r="V108" i="3"/>
  <c r="T108" i="3"/>
  <c r="AG107" i="3"/>
  <c r="AB107" i="3"/>
  <c r="V107" i="3"/>
  <c r="T107" i="3"/>
  <c r="AG106" i="3"/>
  <c r="AB106" i="3"/>
  <c r="V106" i="3"/>
  <c r="T106" i="3"/>
  <c r="AG105" i="3"/>
  <c r="AB105" i="3"/>
  <c r="V105" i="3"/>
  <c r="T105" i="3"/>
  <c r="AG104" i="3"/>
  <c r="AB104" i="3"/>
  <c r="V104" i="3"/>
  <c r="T104" i="3"/>
  <c r="AG103" i="3"/>
  <c r="AB103" i="3"/>
  <c r="V103" i="3"/>
  <c r="T103" i="3"/>
  <c r="AG102" i="3"/>
  <c r="AB102" i="3"/>
  <c r="V102" i="3"/>
  <c r="T102" i="3"/>
  <c r="AG101" i="3"/>
  <c r="AB101" i="3"/>
  <c r="V101" i="3"/>
  <c r="T101" i="3"/>
  <c r="AG100" i="3"/>
  <c r="AB100" i="3"/>
  <c r="V100" i="3"/>
  <c r="T100" i="3"/>
  <c r="AG99" i="3"/>
  <c r="AB99" i="3"/>
  <c r="V99" i="3"/>
  <c r="T99" i="3"/>
  <c r="AG98" i="3"/>
  <c r="AB98" i="3"/>
  <c r="V98" i="3"/>
  <c r="T98" i="3"/>
  <c r="AG97" i="3"/>
  <c r="AB97" i="3"/>
  <c r="V97" i="3"/>
  <c r="T97" i="3"/>
  <c r="AG96" i="3"/>
  <c r="AB96" i="3"/>
  <c r="V96" i="3"/>
  <c r="T96" i="3"/>
  <c r="AG95" i="3"/>
  <c r="AB95" i="3"/>
  <c r="V95" i="3"/>
  <c r="T95" i="3"/>
  <c r="AG94" i="3"/>
  <c r="AB94" i="3"/>
  <c r="V94" i="3"/>
  <c r="T94" i="3"/>
  <c r="AG93" i="3"/>
  <c r="AB93" i="3"/>
  <c r="V93" i="3"/>
  <c r="T93" i="3"/>
  <c r="AG92" i="3"/>
  <c r="AB92" i="3"/>
  <c r="V92" i="3"/>
  <c r="T92" i="3"/>
  <c r="AG91" i="3"/>
  <c r="AB91" i="3"/>
  <c r="V91" i="3"/>
  <c r="T91" i="3"/>
  <c r="AG90" i="3"/>
  <c r="AB90" i="3"/>
  <c r="V90" i="3"/>
  <c r="T90" i="3"/>
  <c r="AG89" i="3"/>
  <c r="AB89" i="3"/>
  <c r="V89" i="3"/>
  <c r="T89" i="3"/>
  <c r="AG88" i="3"/>
  <c r="AB88" i="3"/>
  <c r="V88" i="3"/>
  <c r="T88" i="3"/>
  <c r="AG87" i="3"/>
  <c r="AB87" i="3"/>
  <c r="V87" i="3"/>
  <c r="T87" i="3"/>
  <c r="AG86" i="3"/>
  <c r="AB86" i="3"/>
  <c r="V86" i="3"/>
  <c r="T86" i="3"/>
  <c r="AG85" i="3"/>
  <c r="AB85" i="3"/>
  <c r="V85" i="3"/>
  <c r="T85" i="3"/>
  <c r="AG84" i="3"/>
  <c r="AB84" i="3"/>
  <c r="V84" i="3"/>
  <c r="T84" i="3"/>
  <c r="AG83" i="3"/>
  <c r="AB83" i="3"/>
  <c r="V83" i="3"/>
  <c r="T83" i="3"/>
  <c r="AG82" i="3"/>
  <c r="AB82" i="3"/>
  <c r="V82" i="3"/>
  <c r="T82" i="3"/>
  <c r="AG81" i="3"/>
  <c r="AB81" i="3"/>
  <c r="V81" i="3"/>
  <c r="T81" i="3"/>
  <c r="AG80" i="3"/>
  <c r="AB80" i="3"/>
  <c r="V80" i="3"/>
  <c r="T80" i="3"/>
  <c r="AG79" i="3"/>
  <c r="AB79" i="3"/>
  <c r="V79" i="3"/>
  <c r="T79" i="3"/>
  <c r="AG78" i="3"/>
  <c r="AB78" i="3"/>
  <c r="V78" i="3"/>
  <c r="T78" i="3"/>
  <c r="AG77" i="3"/>
  <c r="AB77" i="3"/>
  <c r="V77" i="3"/>
  <c r="T77" i="3"/>
  <c r="AG76" i="3"/>
  <c r="AB76" i="3"/>
  <c r="V76" i="3"/>
  <c r="T76" i="3"/>
  <c r="AG75" i="3"/>
  <c r="AB75" i="3"/>
  <c r="V75" i="3"/>
  <c r="T75" i="3"/>
  <c r="AG74" i="3"/>
  <c r="AB74" i="3"/>
  <c r="V74" i="3"/>
  <c r="T74" i="3"/>
  <c r="AG73" i="3"/>
  <c r="AB73" i="3"/>
  <c r="V73" i="3"/>
  <c r="T73" i="3"/>
  <c r="AG72" i="3"/>
  <c r="AB72" i="3"/>
  <c r="V72" i="3"/>
  <c r="T72" i="3"/>
  <c r="AG71" i="3"/>
  <c r="AB71" i="3"/>
  <c r="V71" i="3"/>
  <c r="T71" i="3"/>
  <c r="AG70" i="3"/>
  <c r="AB70" i="3"/>
  <c r="V70" i="3"/>
  <c r="T70" i="3"/>
  <c r="AG69" i="3"/>
  <c r="AB69" i="3"/>
  <c r="V69" i="3"/>
  <c r="T69" i="3"/>
  <c r="AG68" i="3"/>
  <c r="AB68" i="3"/>
  <c r="V68" i="3"/>
  <c r="T68" i="3"/>
  <c r="AG67" i="3"/>
  <c r="AB67" i="3"/>
  <c r="V67" i="3"/>
  <c r="T67" i="3"/>
  <c r="AG66" i="3"/>
  <c r="AB66" i="3"/>
  <c r="V66" i="3"/>
  <c r="T66" i="3"/>
  <c r="AG65" i="3"/>
  <c r="AB65" i="3"/>
  <c r="V65" i="3"/>
  <c r="T65" i="3"/>
  <c r="AG64" i="3"/>
  <c r="AB64" i="3"/>
  <c r="V64" i="3"/>
  <c r="T64" i="3"/>
  <c r="AG63" i="3"/>
  <c r="AB63" i="3"/>
  <c r="V63" i="3"/>
  <c r="T63" i="3"/>
  <c r="AG62" i="3"/>
  <c r="AB62" i="3"/>
  <c r="V62" i="3"/>
  <c r="T62" i="3"/>
  <c r="AG61" i="3"/>
  <c r="AB61" i="3"/>
  <c r="V61" i="3"/>
  <c r="T61" i="3"/>
  <c r="AG60" i="3"/>
  <c r="AB60" i="3"/>
  <c r="V60" i="3"/>
  <c r="T60" i="3"/>
  <c r="AG59" i="3"/>
  <c r="AB59" i="3"/>
  <c r="V59" i="3"/>
  <c r="T59" i="3"/>
  <c r="AG58" i="3"/>
  <c r="AB58" i="3"/>
  <c r="V58" i="3"/>
  <c r="T58" i="3"/>
  <c r="AG57" i="3"/>
  <c r="AB57" i="3"/>
  <c r="V57" i="3"/>
  <c r="T57" i="3"/>
  <c r="AG56" i="3"/>
  <c r="AB56" i="3"/>
  <c r="V56" i="3"/>
  <c r="T56" i="3"/>
  <c r="AG55" i="3"/>
  <c r="AB55" i="3"/>
  <c r="V55" i="3"/>
  <c r="T55" i="3"/>
  <c r="AG54" i="3"/>
  <c r="AB54" i="3"/>
  <c r="V54" i="3"/>
  <c r="T54" i="3"/>
  <c r="AG53" i="3"/>
  <c r="AB53" i="3"/>
  <c r="V53" i="3"/>
  <c r="T53" i="3"/>
  <c r="AG52" i="3"/>
  <c r="AB52" i="3"/>
  <c r="V52" i="3"/>
  <c r="T52" i="3"/>
  <c r="AG51" i="3"/>
  <c r="AB51" i="3"/>
  <c r="V51" i="3"/>
  <c r="T51" i="3"/>
  <c r="AG50" i="3"/>
  <c r="AB50" i="3"/>
  <c r="V50" i="3"/>
  <c r="T50" i="3"/>
  <c r="AG49" i="3"/>
  <c r="AB49" i="3"/>
  <c r="V49" i="3"/>
  <c r="T49" i="3"/>
  <c r="AG48" i="3"/>
  <c r="AB48" i="3"/>
  <c r="V48" i="3"/>
  <c r="T48" i="3"/>
  <c r="AG47" i="3"/>
  <c r="AB47" i="3"/>
  <c r="V47" i="3"/>
  <c r="T47" i="3"/>
  <c r="AG46" i="3"/>
  <c r="AB46" i="3"/>
  <c r="V46" i="3"/>
  <c r="T46" i="3"/>
  <c r="AG45" i="3"/>
  <c r="AB45" i="3"/>
  <c r="V45" i="3"/>
  <c r="T45" i="3"/>
  <c r="AG44" i="3"/>
  <c r="AB44" i="3"/>
  <c r="V44" i="3"/>
  <c r="T44" i="3"/>
  <c r="AG43" i="3"/>
  <c r="AB43" i="3"/>
  <c r="V43" i="3"/>
  <c r="T43" i="3"/>
  <c r="AG42" i="3"/>
  <c r="AB42" i="3"/>
  <c r="V42" i="3"/>
  <c r="T42" i="3"/>
  <c r="AG41" i="3"/>
  <c r="AB41" i="3"/>
  <c r="V41" i="3"/>
  <c r="T41" i="3"/>
  <c r="AG40" i="3"/>
  <c r="AB40" i="3"/>
  <c r="V40" i="3"/>
  <c r="T40" i="3"/>
  <c r="AG39" i="3"/>
  <c r="AB39" i="3"/>
  <c r="V39" i="3"/>
  <c r="T39" i="3"/>
  <c r="AG38" i="3"/>
  <c r="AB38" i="3"/>
  <c r="V38" i="3"/>
  <c r="T38" i="3"/>
  <c r="AG37" i="3"/>
  <c r="AB37" i="3"/>
  <c r="V37" i="3"/>
  <c r="T37" i="3"/>
  <c r="AG36" i="3"/>
  <c r="AB36" i="3"/>
  <c r="V36" i="3"/>
  <c r="T36" i="3"/>
  <c r="AG35" i="3"/>
  <c r="AB35" i="3"/>
  <c r="V35" i="3"/>
  <c r="T35" i="3"/>
  <c r="AG34" i="3"/>
  <c r="AB34" i="3"/>
  <c r="V34" i="3"/>
  <c r="T34" i="3"/>
  <c r="AG33" i="3"/>
  <c r="AB33" i="3"/>
  <c r="V33" i="3"/>
  <c r="T33" i="3"/>
  <c r="AG32" i="3"/>
  <c r="AB32" i="3"/>
  <c r="V32" i="3"/>
  <c r="T32" i="3"/>
  <c r="AG31" i="3"/>
  <c r="AB31" i="3"/>
  <c r="V31" i="3"/>
  <c r="T31" i="3"/>
  <c r="AG30" i="3"/>
  <c r="AB30" i="3"/>
  <c r="V30" i="3"/>
  <c r="T30" i="3"/>
  <c r="AG29" i="3"/>
  <c r="AB29" i="3"/>
  <c r="V29" i="3"/>
  <c r="T29" i="3"/>
  <c r="AG28" i="3"/>
  <c r="AB28" i="3"/>
  <c r="V28" i="3"/>
  <c r="T28" i="3"/>
  <c r="AG27" i="3"/>
  <c r="AB27" i="3"/>
  <c r="V27" i="3"/>
  <c r="T27" i="3"/>
  <c r="AG26" i="3"/>
  <c r="AB26" i="3"/>
  <c r="V26" i="3"/>
  <c r="T26" i="3"/>
  <c r="AG25" i="3"/>
  <c r="AB25" i="3"/>
  <c r="V25" i="3"/>
  <c r="T25" i="3"/>
  <c r="AG24" i="3"/>
  <c r="AB24" i="3"/>
  <c r="V24" i="3"/>
  <c r="T24" i="3"/>
  <c r="AG23" i="3"/>
  <c r="AB23" i="3"/>
  <c r="V23" i="3"/>
  <c r="T23" i="3"/>
  <c r="AG22" i="3"/>
  <c r="AB22" i="3"/>
  <c r="V22" i="3"/>
  <c r="T22" i="3"/>
  <c r="AG21" i="3"/>
  <c r="AB21" i="3"/>
  <c r="V21" i="3"/>
  <c r="T21" i="3"/>
  <c r="AG20" i="3"/>
  <c r="AB20" i="3"/>
  <c r="V20" i="3"/>
  <c r="T20" i="3"/>
  <c r="AG19" i="3"/>
  <c r="AB19" i="3"/>
  <c r="V19" i="3"/>
  <c r="T19" i="3"/>
  <c r="AG18" i="3"/>
  <c r="AB18" i="3"/>
  <c r="V18" i="3"/>
  <c r="T18" i="3"/>
  <c r="AG17" i="3"/>
  <c r="AB17" i="3"/>
  <c r="V17" i="3"/>
  <c r="T17" i="3"/>
  <c r="AG16" i="3"/>
  <c r="AB16" i="3"/>
  <c r="V16" i="3"/>
  <c r="T16" i="3"/>
  <c r="AG15" i="3"/>
  <c r="AB15" i="3"/>
  <c r="V15" i="3"/>
  <c r="T15" i="3"/>
  <c r="AG14" i="3"/>
  <c r="AB14" i="3"/>
  <c r="V14" i="3"/>
  <c r="T14" i="3"/>
  <c r="AG13" i="3"/>
  <c r="AB13" i="3"/>
  <c r="V13" i="3"/>
  <c r="T13" i="3"/>
  <c r="AG12" i="3"/>
  <c r="AB12" i="3"/>
  <c r="V12" i="3"/>
  <c r="T12" i="3"/>
  <c r="AG11" i="3"/>
  <c r="AB11" i="3"/>
  <c r="V11" i="3"/>
  <c r="T11" i="3"/>
  <c r="AG10" i="3"/>
  <c r="AB10" i="3"/>
  <c r="V10" i="3"/>
  <c r="T10" i="3"/>
  <c r="AG9" i="3"/>
  <c r="AB9" i="3"/>
  <c r="V9" i="3"/>
  <c r="T9" i="3"/>
  <c r="AG8" i="3"/>
  <c r="AB8" i="3"/>
  <c r="V8" i="3"/>
  <c r="T8" i="3"/>
  <c r="AG7" i="3"/>
  <c r="AB7" i="3"/>
  <c r="V7" i="3"/>
  <c r="T7" i="3"/>
  <c r="AG6" i="3"/>
  <c r="AB6" i="3"/>
  <c r="V6" i="3"/>
  <c r="T6" i="3"/>
  <c r="AG5" i="3"/>
  <c r="AB5" i="3"/>
  <c r="V5" i="3"/>
  <c r="T5" i="3"/>
  <c r="AG4" i="3"/>
  <c r="AB4" i="3"/>
  <c r="V4" i="3"/>
  <c r="T4" i="3"/>
  <c r="AG3" i="3"/>
  <c r="AB3" i="3"/>
  <c r="V3" i="3"/>
  <c r="T3" i="3"/>
  <c r="AG2" i="3"/>
  <c r="AB2" i="3"/>
  <c r="V2" i="3"/>
  <c r="T2" i="3"/>
</calcChain>
</file>

<file path=xl/sharedStrings.xml><?xml version="1.0" encoding="utf-8"?>
<sst xmlns="http://schemas.openxmlformats.org/spreadsheetml/2006/main" count="3343" uniqueCount="1147">
  <si>
    <t>ISIN</t>
  </si>
  <si>
    <t>Name</t>
  </si>
  <si>
    <t>LEI_code</t>
  </si>
  <si>
    <t>Trading_currency</t>
  </si>
  <si>
    <t>BMG9156K1018</t>
  </si>
  <si>
    <t>2020 BULKERS</t>
  </si>
  <si>
    <t>Oslo</t>
  </si>
  <si>
    <t>BMU</t>
  </si>
  <si>
    <t>OH</t>
  </si>
  <si>
    <t>549300402C8KQEW78U64</t>
  </si>
  <si>
    <t>NOK</t>
  </si>
  <si>
    <t>XOSL</t>
  </si>
  <si>
    <t>DK0060945467</t>
  </si>
  <si>
    <t>5TH PLANET GAMES</t>
  </si>
  <si>
    <t>DNK</t>
  </si>
  <si>
    <t>OD</t>
  </si>
  <si>
    <t>213800MC2SGVSIBN7J53</t>
  </si>
  <si>
    <t>XOAS</t>
  </si>
  <si>
    <t>NLD</t>
  </si>
  <si>
    <t>NO0010672181</t>
  </si>
  <si>
    <t>AASEN SPAREBANK</t>
  </si>
  <si>
    <t>NOR</t>
  </si>
  <si>
    <t>O9</t>
  </si>
  <si>
    <t>5967007LIEEXZX79E080</t>
  </si>
  <si>
    <t>MERK</t>
  </si>
  <si>
    <t>NO0003021909</t>
  </si>
  <si>
    <t>ABG SUNDAL COLLIER</t>
  </si>
  <si>
    <t>5967007LIEEXZXIEMG82</t>
  </si>
  <si>
    <t>NO0010715394</t>
  </si>
  <si>
    <t>ABL GROUP</t>
  </si>
  <si>
    <t>5967007LIEEXZXH86O96</t>
  </si>
  <si>
    <t>GBR</t>
  </si>
  <si>
    <t>OC</t>
  </si>
  <si>
    <t>CY0108052115</t>
  </si>
  <si>
    <t>ADS MARITIME HOLD</t>
  </si>
  <si>
    <t>CYP</t>
  </si>
  <si>
    <t>254900W1NJ6UIVLUCN25</t>
  </si>
  <si>
    <t>AEGA</t>
  </si>
  <si>
    <t>5967007LIEEXZXGCJS95</t>
  </si>
  <si>
    <t>USA</t>
  </si>
  <si>
    <t>NO0003078107</t>
  </si>
  <si>
    <t>AF GRUPPEN</t>
  </si>
  <si>
    <t>5967007LIEEXZXFU1405</t>
  </si>
  <si>
    <t>NO0010872468</t>
  </si>
  <si>
    <t>AGILYX</t>
  </si>
  <si>
    <t>5493000E25PBC2PXV881</t>
  </si>
  <si>
    <t>IRL</t>
  </si>
  <si>
    <t>NO0010895568</t>
  </si>
  <si>
    <t>AIRTHINGS</t>
  </si>
  <si>
    <t>549300XG11DDY7M1KX46</t>
  </si>
  <si>
    <t>NO0010215684</t>
  </si>
  <si>
    <t>AKASTOR</t>
  </si>
  <si>
    <t>5967007LIEEXZXIX5468</t>
  </si>
  <si>
    <t>NO0010234552</t>
  </si>
  <si>
    <t>AKER</t>
  </si>
  <si>
    <t>5967007LIEEXZXJ10071</t>
  </si>
  <si>
    <t>NO0010886625</t>
  </si>
  <si>
    <t>AKER BIOMARINE</t>
  </si>
  <si>
    <t>549300V34T6VWDSYWE64</t>
  </si>
  <si>
    <t>NO0010345853</t>
  </si>
  <si>
    <t>AKER BP</t>
  </si>
  <si>
    <t>OA</t>
  </si>
  <si>
    <t>549300NFTY73920OYK69</t>
  </si>
  <si>
    <t>NO0010890304</t>
  </si>
  <si>
    <t>AKER CARBON CAPTUR</t>
  </si>
  <si>
    <t>549300JXF011KX2HXT02</t>
  </si>
  <si>
    <t>NO0010921232</t>
  </si>
  <si>
    <t>AKER HORIZONS</t>
  </si>
  <si>
    <t>549300SX4Z9T612Q0N59</t>
  </si>
  <si>
    <t>NO0010716582</t>
  </si>
  <si>
    <t>AKER SOLUTIONS</t>
  </si>
  <si>
    <t>5967007LIEEXZXG42836</t>
  </si>
  <si>
    <t>SE0015193412</t>
  </si>
  <si>
    <t>AKOBO MINERALS</t>
  </si>
  <si>
    <t>SWE</t>
  </si>
  <si>
    <t>549300Q7RJC8BD1UB509</t>
  </si>
  <si>
    <t>NO0003097503</t>
  </si>
  <si>
    <t>AKVA GROUP</t>
  </si>
  <si>
    <t>5967007LIEEXZXH8YG14</t>
  </si>
  <si>
    <t>IE00BLRPRP89</t>
  </si>
  <si>
    <t>ALTERNUS ENERGY GR</t>
  </si>
  <si>
    <t>254900ZKBK8Y5Z906E28</t>
  </si>
  <si>
    <t>DEU</t>
  </si>
  <si>
    <t>NO0010272065</t>
  </si>
  <si>
    <t>AMSC</t>
  </si>
  <si>
    <t>5967007LIEEXZXHXNC41</t>
  </si>
  <si>
    <t>NO0010829765</t>
  </si>
  <si>
    <t>549300W7L5S281Y3DD68</t>
  </si>
  <si>
    <t>LUX</t>
  </si>
  <si>
    <t>CYM</t>
  </si>
  <si>
    <t>NO0010307135</t>
  </si>
  <si>
    <t>AQUA BIO TECHNO</t>
  </si>
  <si>
    <t>529900RG33DF0N88RJ88</t>
  </si>
  <si>
    <t>ARCHER</t>
  </si>
  <si>
    <t>549300D1D5TS4O1V4923</t>
  </si>
  <si>
    <t>NO0010859580</t>
  </si>
  <si>
    <t>ARCTIC BIOSCIENCE</t>
  </si>
  <si>
    <t>549300Z2HW6I989Q2C78</t>
  </si>
  <si>
    <t>NO0010917719</t>
  </si>
  <si>
    <t>ARCTIC FISH HOLDIN</t>
  </si>
  <si>
    <t>549300WIEAOXRI8H0046</t>
  </si>
  <si>
    <t>NO0010014632</t>
  </si>
  <si>
    <t>ARCTICZYMES TECHNO</t>
  </si>
  <si>
    <t>5967007LIEEXZXGR7K47</t>
  </si>
  <si>
    <t>NO0003572802</t>
  </si>
  <si>
    <t>ARENDALS FOSSEKOMP</t>
  </si>
  <si>
    <t>5967007LIEEXZXG4U097</t>
  </si>
  <si>
    <t>ARGEO</t>
  </si>
  <si>
    <t>894500SHXBC6FQ4L8U37</t>
  </si>
  <si>
    <t>ARRIBATEC GROUP</t>
  </si>
  <si>
    <t>5967007LIEEXZXFK0040</t>
  </si>
  <si>
    <t>NO0004822503</t>
  </si>
  <si>
    <t>ATEA</t>
  </si>
  <si>
    <t>5967007LIEEXZXINVS13</t>
  </si>
  <si>
    <t>ATLANTIC SAPPHIRE</t>
  </si>
  <si>
    <t>2138007BY85FI48VX666</t>
  </si>
  <si>
    <t>NO0011032310</t>
  </si>
  <si>
    <t>AURORA EIENDOM</t>
  </si>
  <si>
    <t>894500KOLZSZ79BBSJ74</t>
  </si>
  <si>
    <t>NO0006001601</t>
  </si>
  <si>
    <t>AURSKOG SPAREBANK</t>
  </si>
  <si>
    <t>5967007LIEEXZX7H3S04</t>
  </si>
  <si>
    <t>NO0010073489</t>
  </si>
  <si>
    <t>AUSTEVOLL SEAFOOD</t>
  </si>
  <si>
    <t>5967007LIEEXZXFFDC03</t>
  </si>
  <si>
    <t>BMG0670A1099</t>
  </si>
  <si>
    <t>AUTOSTORE HOLDINGS</t>
  </si>
  <si>
    <t>549300KYN3M0LSM5A413</t>
  </si>
  <si>
    <t>BMG067231032</t>
  </si>
  <si>
    <t>AVANCE GAS HOLDING</t>
  </si>
  <si>
    <t>5493009VK043S9CL8W20</t>
  </si>
  <si>
    <t>NO0012785098</t>
  </si>
  <si>
    <t>AWILCO DRILLING</t>
  </si>
  <si>
    <t>213800GETNUFDN7CEI51</t>
  </si>
  <si>
    <t>NO0010607971</t>
  </si>
  <si>
    <t>AWILCO LNG</t>
  </si>
  <si>
    <t>5967007LIEEXZXJO5C34</t>
  </si>
  <si>
    <t>NO0010840515</t>
  </si>
  <si>
    <t>AXACTOR</t>
  </si>
  <si>
    <t>549300P5VT8OMA17TJ33</t>
  </si>
  <si>
    <t>635400GUFTQDXIVUEM96</t>
  </si>
  <si>
    <t>NO0010633951</t>
  </si>
  <si>
    <t>5967007LIEEXZXFHOO08</t>
  </si>
  <si>
    <t>FO0000000179</t>
  </si>
  <si>
    <t>BAKKAFROST</t>
  </si>
  <si>
    <t>FRO</t>
  </si>
  <si>
    <t>2138007LH7OP4V112978</t>
  </si>
  <si>
    <t>NO0010810476</t>
  </si>
  <si>
    <t>BALTIC SEA PROP</t>
  </si>
  <si>
    <t>213800T94A9GIDXI2C20</t>
  </si>
  <si>
    <t>SGXZ33675836</t>
  </si>
  <si>
    <t>BARRAMUNDI GROUP</t>
  </si>
  <si>
    <t>SGP</t>
  </si>
  <si>
    <t>254900Z1VT9KY0P9EP44</t>
  </si>
  <si>
    <t>NO0003094104</t>
  </si>
  <si>
    <t>BELSHIPS</t>
  </si>
  <si>
    <t>5967007LIEEXZXJCKO49</t>
  </si>
  <si>
    <t>GB00BGHPT808</t>
  </si>
  <si>
    <t>BENCHMARK HOLDINGS</t>
  </si>
  <si>
    <t>2138001UQHM4VZGXUJ19</t>
  </si>
  <si>
    <t>NO0010950249</t>
  </si>
  <si>
    <t>BERGEN CARBON SOL</t>
  </si>
  <si>
    <t>5493002USXDN1F0IE776</t>
  </si>
  <si>
    <t>BERGENBIO</t>
  </si>
  <si>
    <t>213800TYYFXKYF3V2A23</t>
  </si>
  <si>
    <t>NO0010890965</t>
  </si>
  <si>
    <t>BEWI</t>
  </si>
  <si>
    <t>254900N95EUYYZZA5F19</t>
  </si>
  <si>
    <t>NO0012706763</t>
  </si>
  <si>
    <t>BIEN SPAREBANK</t>
  </si>
  <si>
    <t>5967007LIEEXZXEW2W49</t>
  </si>
  <si>
    <t>NO0010955198</t>
  </si>
  <si>
    <t>BIOFISH HOLDING</t>
  </si>
  <si>
    <t>549300BU24YQIH7G3038</t>
  </si>
  <si>
    <t>NO0010755101</t>
  </si>
  <si>
    <t>BLACK SEA PROPERTY</t>
  </si>
  <si>
    <t>213800HELCJXXWXSP608</t>
  </si>
  <si>
    <t>NO0003110603</t>
  </si>
  <si>
    <t>BONHEUR</t>
  </si>
  <si>
    <t>213800HOQE1B34SUA323</t>
  </si>
  <si>
    <t>BORGESTAD</t>
  </si>
  <si>
    <t>5967007LIEEXZXG3AG53</t>
  </si>
  <si>
    <t>BMG1466R1732</t>
  </si>
  <si>
    <t>BORR DRILLING</t>
  </si>
  <si>
    <t>213800J2JPCTXLHQ5R78</t>
  </si>
  <si>
    <t>NO0010657505</t>
  </si>
  <si>
    <t>BORREGAARD</t>
  </si>
  <si>
    <t>5967007LIEEXZXGYXC05</t>
  </si>
  <si>
    <t>NO0010360266</t>
  </si>
  <si>
    <t>BOUVET</t>
  </si>
  <si>
    <t>5967007LIEEXZXFMBC26</t>
  </si>
  <si>
    <t>BMG0702P1086</t>
  </si>
  <si>
    <t>BW ENERGY LIMITED</t>
  </si>
  <si>
    <t>5493004D19CJBN3DLD40</t>
  </si>
  <si>
    <t>BW LPG</t>
  </si>
  <si>
    <t>5493006WBEME88YFDW23</t>
  </si>
  <si>
    <t>BMG1738J1247</t>
  </si>
  <si>
    <t>BW OFFSHORE LTD</t>
  </si>
  <si>
    <t>2138008LFKH8V2EOA915</t>
  </si>
  <si>
    <t>NO0003087603</t>
  </si>
  <si>
    <t>BYGGMA</t>
  </si>
  <si>
    <t>OG</t>
  </si>
  <si>
    <t>5967007LIEEXZXGPO018</t>
  </si>
  <si>
    <t>DK0061412772</t>
  </si>
  <si>
    <t>CADELER</t>
  </si>
  <si>
    <t>9845008439EUED140282</t>
  </si>
  <si>
    <t>NO0010078850</t>
  </si>
  <si>
    <t>CAMBI</t>
  </si>
  <si>
    <t>254900WXI8DIFKSABS36</t>
  </si>
  <si>
    <t>NO0010781560</t>
  </si>
  <si>
    <t>984500CE575B7TB6D271</t>
  </si>
  <si>
    <t>NO0010778095</t>
  </si>
  <si>
    <t>5967007LIEEXZXKC2G83</t>
  </si>
  <si>
    <t>AU000000CSS3</t>
  </si>
  <si>
    <t>CLEAN SEAS SEAFOOD</t>
  </si>
  <si>
    <t>AUS</t>
  </si>
  <si>
    <t>5299006MEE2BKFAIW011</t>
  </si>
  <si>
    <t>NO0010876642</t>
  </si>
  <si>
    <t>CLOUDBERRY CLEAN</t>
  </si>
  <si>
    <t>549300VUALPJQLAH7B56</t>
  </si>
  <si>
    <t>NO0010923121</t>
  </si>
  <si>
    <t>549300WYBNH1T16J8V12</t>
  </si>
  <si>
    <t>SE0014731154</t>
  </si>
  <si>
    <t>CONTEXTVISION</t>
  </si>
  <si>
    <t>549300DGJB24U1VKHC98</t>
  </si>
  <si>
    <t>BMG2415A1137</t>
  </si>
  <si>
    <t>COOL COMPANY</t>
  </si>
  <si>
    <t>549300AQHDVKVCNIU608</t>
  </si>
  <si>
    <t>NO0010808892</t>
  </si>
  <si>
    <t>CRAYON GROUP HOLD</t>
  </si>
  <si>
    <t>5967007LIEEXZXI98043</t>
  </si>
  <si>
    <t>NO0010894512</t>
  </si>
  <si>
    <t>635400L5M4MW6HBEFX25</t>
  </si>
  <si>
    <t>NO0010015175</t>
  </si>
  <si>
    <t>CYVIZ</t>
  </si>
  <si>
    <t>549300XTJ33LIKU4KN78</t>
  </si>
  <si>
    <t>NO0010955917</t>
  </si>
  <si>
    <t>DEEP VALUE DRILLER</t>
  </si>
  <si>
    <t>549300QEVW47ULJE4O08</t>
  </si>
  <si>
    <t>NO0010963275</t>
  </si>
  <si>
    <t>DESERT CONTROL</t>
  </si>
  <si>
    <t>549300PVIC7OFM8MWU40</t>
  </si>
  <si>
    <t>NO0010161896</t>
  </si>
  <si>
    <t>DNB BANK</t>
  </si>
  <si>
    <t>549300GKFG0RYRRQ1414</t>
  </si>
  <si>
    <t>NO0003921009</t>
  </si>
  <si>
    <t>DNO</t>
  </si>
  <si>
    <t>5967007LIEEXZXH3K072</t>
  </si>
  <si>
    <t>NO0012595950</t>
  </si>
  <si>
    <t>DOLPHIN DRILLING</t>
  </si>
  <si>
    <t>636700KVRNQYY153LO45</t>
  </si>
  <si>
    <t>NO0010607781</t>
  </si>
  <si>
    <t>EAM SOLAR</t>
  </si>
  <si>
    <t>5967007LIEEXZXIPFC54</t>
  </si>
  <si>
    <t>NO0010998529</t>
  </si>
  <si>
    <t>EDDA WIND</t>
  </si>
  <si>
    <t>5493005YFWCZLN6Q2I28</t>
  </si>
  <si>
    <t>NO0010263023</t>
  </si>
  <si>
    <t>EIDESVIK OFFSHORE</t>
  </si>
  <si>
    <t>5967007LIEEXZXFOMO31</t>
  </si>
  <si>
    <t>NO0010358484</t>
  </si>
  <si>
    <t>ELECTROMAGNET GEO</t>
  </si>
  <si>
    <t>5967007LIEEXZXI7OG55</t>
  </si>
  <si>
    <t>NO0010911902</t>
  </si>
  <si>
    <t>ELEKTROIMPORTØREN</t>
  </si>
  <si>
    <t>549300CXUP6YILNRO898</t>
  </si>
  <si>
    <t>NO0010816093</t>
  </si>
  <si>
    <t>ELKEM</t>
  </si>
  <si>
    <t>549300CVBE06T0SH6T76</t>
  </si>
  <si>
    <t>NO0010722283</t>
  </si>
  <si>
    <t>ELLIPTIC LABORATOR</t>
  </si>
  <si>
    <t>21380012EQMN8XOXBQ51</t>
  </si>
  <si>
    <t>NO0010815673</t>
  </si>
  <si>
    <t>ELMERA GROUP</t>
  </si>
  <si>
    <t>2138006BSHJVCD9SR489</t>
  </si>
  <si>
    <t>NO0011002586</t>
  </si>
  <si>
    <t>ELOPAK</t>
  </si>
  <si>
    <t>529900BIDQN2AOKV6N08</t>
  </si>
  <si>
    <t>NO0012555459</t>
  </si>
  <si>
    <t>ENDÚR</t>
  </si>
  <si>
    <t>5967007LIEEXZXIIHC31</t>
  </si>
  <si>
    <t>NO0012697715</t>
  </si>
  <si>
    <t>ENERGEIA</t>
  </si>
  <si>
    <t>894500PK593QVIFIQ784</t>
  </si>
  <si>
    <t>ENSURGE MICROPOWER</t>
  </si>
  <si>
    <t>5493007QXMCG0WPKFC96</t>
  </si>
  <si>
    <t>NO0010716418</t>
  </si>
  <si>
    <t>ENTRA</t>
  </si>
  <si>
    <t>549300APU14LQKTYCH34</t>
  </si>
  <si>
    <t>NO0010096985</t>
  </si>
  <si>
    <t>EQUINOR</t>
  </si>
  <si>
    <t>OW6OFBNCKXC4US5C7523</t>
  </si>
  <si>
    <t>NO0010708605</t>
  </si>
  <si>
    <t>EQVA</t>
  </si>
  <si>
    <t>5967007LIEEXZXH9Q807</t>
  </si>
  <si>
    <t>NO0010735343</t>
  </si>
  <si>
    <t>EUROPRIS</t>
  </si>
  <si>
    <t>5967007LIEEXZXGA8G28</t>
  </si>
  <si>
    <t>DK0061414711</t>
  </si>
  <si>
    <t>EVERFUEL</t>
  </si>
  <si>
    <t>549300T6JVEDH0OCRQ33</t>
  </si>
  <si>
    <t>NO0010852213</t>
  </si>
  <si>
    <t>EXACT THERAPEUTICS</t>
  </si>
  <si>
    <t>2138006ZE5JAL39AGD55</t>
  </si>
  <si>
    <t>BMG359472021</t>
  </si>
  <si>
    <t>FLEX LNG</t>
  </si>
  <si>
    <t>21380084THHU3MPC3647</t>
  </si>
  <si>
    <t>FRONTLINE</t>
  </si>
  <si>
    <t>5493004BCIKYU1YL3H63</t>
  </si>
  <si>
    <t>US36467X2062</t>
  </si>
  <si>
    <t>549300Z7163BIIXBP377</t>
  </si>
  <si>
    <t>NO0010748866</t>
  </si>
  <si>
    <t>GENTIAN DIAGNOSTIC</t>
  </si>
  <si>
    <t>5967007LIEEXZXHNM861</t>
  </si>
  <si>
    <t>NO0011013765</t>
  </si>
  <si>
    <t>GIGANTE SALMON</t>
  </si>
  <si>
    <t>984500IBAME770G02E98</t>
  </si>
  <si>
    <t>NO0010582521</t>
  </si>
  <si>
    <t>GJENSIDIGE FORSIKR</t>
  </si>
  <si>
    <t>5967007LIEEXZX6FAO47</t>
  </si>
  <si>
    <t>GOLDEN ENERGY OFF</t>
  </si>
  <si>
    <t>5967007LIEEXZXGIQ006</t>
  </si>
  <si>
    <t>BMG396372051</t>
  </si>
  <si>
    <t>GOLDEN OCEAN GROUP</t>
  </si>
  <si>
    <t>549300HQH91CZG0OJL61</t>
  </si>
  <si>
    <t>NO0004913609</t>
  </si>
  <si>
    <t>GOODTECH</t>
  </si>
  <si>
    <t>5967007LIEEXZXFGWW36</t>
  </si>
  <si>
    <t>NO0010907744</t>
  </si>
  <si>
    <t>GREEN MINERALS</t>
  </si>
  <si>
    <t>9845006D911A1DFC9983</t>
  </si>
  <si>
    <t>NO0010365521</t>
  </si>
  <si>
    <t>GRIEG SEAFOOD</t>
  </si>
  <si>
    <t>5967007LIEEXZXH5VC37</t>
  </si>
  <si>
    <t>NO0010636491</t>
  </si>
  <si>
    <t>GRONG SPAREBANK</t>
  </si>
  <si>
    <t>5967007LIEEXZX66T412</t>
  </si>
  <si>
    <t>NO0004288200</t>
  </si>
  <si>
    <t>GYLDENDAL</t>
  </si>
  <si>
    <t>5967007LIEEXZXHQPC18</t>
  </si>
  <si>
    <t>CAN</t>
  </si>
  <si>
    <t>HAFNIA LIMITED</t>
  </si>
  <si>
    <t>5493001KCFT0SCGJ2647</t>
  </si>
  <si>
    <t>NO0010921299</t>
  </si>
  <si>
    <t>254900T8HI961K0EV282</t>
  </si>
  <si>
    <t>NO0010931918</t>
  </si>
  <si>
    <t>HAV GROUP</t>
  </si>
  <si>
    <t>8945008J6G4EILS2VI26</t>
  </si>
  <si>
    <t>NO0011045429</t>
  </si>
  <si>
    <t>HAVILA KYSTRUTEN</t>
  </si>
  <si>
    <t>549300HQNL6UPBRT4P26</t>
  </si>
  <si>
    <t>NO0010257728</t>
  </si>
  <si>
    <t>HAVILA SHIPPING</t>
  </si>
  <si>
    <t>5967007LIEEXZXFJ8876</t>
  </si>
  <si>
    <t>NO0003067902</t>
  </si>
  <si>
    <t>HEXAGON COMPOSITES</t>
  </si>
  <si>
    <t>5967007LIEEXZXJWMW49</t>
  </si>
  <si>
    <t>NO0010904923</t>
  </si>
  <si>
    <t>HEXAGON PURUS</t>
  </si>
  <si>
    <t>549300CM3T0GK8X3FW75</t>
  </si>
  <si>
    <t>BMG4660A1036</t>
  </si>
  <si>
    <t>HIMALAYA SHIPPING</t>
  </si>
  <si>
    <t>984500D86FFE5EYE7988</t>
  </si>
  <si>
    <t>NO0010598683</t>
  </si>
  <si>
    <t>HOFSETH BIOCARE</t>
  </si>
  <si>
    <t>5967007LIEEXZXGGEO44</t>
  </si>
  <si>
    <t>NO0010917339</t>
  </si>
  <si>
    <t>HORISONT ENERGI</t>
  </si>
  <si>
    <t>549300Y78E2ZIKWG3N54</t>
  </si>
  <si>
    <t>NO0010859648</t>
  </si>
  <si>
    <t>HUDDLESTOCK FINTEC</t>
  </si>
  <si>
    <t>894500JLT5FIBY5QWI84</t>
  </si>
  <si>
    <t>NO0010776990</t>
  </si>
  <si>
    <t>HUDDLY</t>
  </si>
  <si>
    <t>213800D37JXCR1BKBZ39</t>
  </si>
  <si>
    <t>HUNTER GROUP</t>
  </si>
  <si>
    <t>5967007LIEEXZXHLAW34</t>
  </si>
  <si>
    <t>NO0010892359</t>
  </si>
  <si>
    <t>HYDROGENPRO</t>
  </si>
  <si>
    <t>549300EW945NUS7PK214</t>
  </si>
  <si>
    <t>NO0010920945</t>
  </si>
  <si>
    <t>HYNION</t>
  </si>
  <si>
    <t>549300QQYFN3CMXD8I86</t>
  </si>
  <si>
    <t>NO0011082075</t>
  </si>
  <si>
    <t>HÖEGH AUTOLINERS</t>
  </si>
  <si>
    <t>549300D7GNMPKTA4HD46</t>
  </si>
  <si>
    <t>NO0010012636</t>
  </si>
  <si>
    <t>HØLAND OG SETSKOG</t>
  </si>
  <si>
    <t>5967007LIEEXZXF1HC35</t>
  </si>
  <si>
    <t>NO0010884794</t>
  </si>
  <si>
    <t>98450040PEERA56F3E42</t>
  </si>
  <si>
    <t>NO0010724701</t>
  </si>
  <si>
    <t>ICELANDIC SALMON</t>
  </si>
  <si>
    <t>213800VMVZVHCK6MW184</t>
  </si>
  <si>
    <t>IDEX BIOMETRICS</t>
  </si>
  <si>
    <t>5967007LIEEXZXHECW11</t>
  </si>
  <si>
    <t>NO0010536048</t>
  </si>
  <si>
    <t>INDUCT</t>
  </si>
  <si>
    <t>5967007LIEEXZXIZGG54</t>
  </si>
  <si>
    <t>SE0017486103</t>
  </si>
  <si>
    <t>INIFY LABORATORIES</t>
  </si>
  <si>
    <t>549300306YYJ3BX3VB98</t>
  </si>
  <si>
    <t>NO0010864036</t>
  </si>
  <si>
    <t>ININ GROUP</t>
  </si>
  <si>
    <t>254900N6OCHSL8S5YP54</t>
  </si>
  <si>
    <t>NO0010762792</t>
  </si>
  <si>
    <t>INSTABANK</t>
  </si>
  <si>
    <t>549300GGE58VFJE5KJ70</t>
  </si>
  <si>
    <t>NO0010955883</t>
  </si>
  <si>
    <t>INTEGRATED WIND SO</t>
  </si>
  <si>
    <t>549300JCAQFRMWSL7M59</t>
  </si>
  <si>
    <t>INTEROIL EXPL PROD</t>
  </si>
  <si>
    <t>5967007LIEEXZXIMC884</t>
  </si>
  <si>
    <t>NO0010001118</t>
  </si>
  <si>
    <t>ITERA</t>
  </si>
  <si>
    <t>5967007LIEEXZXFZFK03</t>
  </si>
  <si>
    <t>BMG5137R1088</t>
  </si>
  <si>
    <t>JINHUI SHIPP TRANS</t>
  </si>
  <si>
    <t>54930066UQE0B7NO1M17</t>
  </si>
  <si>
    <t>NO0010359433</t>
  </si>
  <si>
    <t>JÆREN SPAREBANK</t>
  </si>
  <si>
    <t>5967007LIEEXZX8L8854</t>
  </si>
  <si>
    <t>NO0010743545</t>
  </si>
  <si>
    <t>KID</t>
  </si>
  <si>
    <t>5967007LIEEXZXH53K17</t>
  </si>
  <si>
    <t>NO0003079709</t>
  </si>
  <si>
    <t>KITRON</t>
  </si>
  <si>
    <t>5967007LIEEXZXIG6009</t>
  </si>
  <si>
    <t>NO0010833262</t>
  </si>
  <si>
    <t>KLAVENESS COMBINAT</t>
  </si>
  <si>
    <t>213800ZFB2MQM3JA6K52</t>
  </si>
  <si>
    <t>NO0010360175</t>
  </si>
  <si>
    <t>KMC PROPERTIES</t>
  </si>
  <si>
    <t>5967007LIEEXZX8NJK85</t>
  </si>
  <si>
    <t>NO0011016040</t>
  </si>
  <si>
    <t>KOMPLETT</t>
  </si>
  <si>
    <t>254900PS6TE65C9V4D71</t>
  </si>
  <si>
    <t>NO0010694029</t>
  </si>
  <si>
    <t>5967007LIEEXZXF0PK63</t>
  </si>
  <si>
    <t>NO0003033102</t>
  </si>
  <si>
    <t>KONGSBERG AUTOMOT</t>
  </si>
  <si>
    <t>5967007LIEEXZXJDCG21</t>
  </si>
  <si>
    <t>NO0003043309</t>
  </si>
  <si>
    <t>KONGSBERG GRUPPEN</t>
  </si>
  <si>
    <t>OF</t>
  </si>
  <si>
    <t>5967007LIEEXZXJ9HK73</t>
  </si>
  <si>
    <t>NO0010815103</t>
  </si>
  <si>
    <t>KRAFT BANK</t>
  </si>
  <si>
    <t>549300GTNWP8MOCFB082</t>
  </si>
  <si>
    <t>NO0010167331</t>
  </si>
  <si>
    <t>LEA BANK</t>
  </si>
  <si>
    <t>5967007LIEEXZX90NS38</t>
  </si>
  <si>
    <t>NO0003096208</t>
  </si>
  <si>
    <t>LERØY SEAFOOD GP</t>
  </si>
  <si>
    <t>5967007LIEEXZXJ2JK50</t>
  </si>
  <si>
    <t>NO0010591191</t>
  </si>
  <si>
    <t>LIFECARE</t>
  </si>
  <si>
    <t>254900D88MYGZ7JD5P39</t>
  </si>
  <si>
    <t>NO0010894231</t>
  </si>
  <si>
    <t>LINK MOBILITY GRP</t>
  </si>
  <si>
    <t>2549006RH08XJGKC2Y14</t>
  </si>
  <si>
    <t>NO0010927288</t>
  </si>
  <si>
    <t>LUMI GRUPPEN</t>
  </si>
  <si>
    <t>984500558A4B099PCC34</t>
  </si>
  <si>
    <t>NO0010405780</t>
  </si>
  <si>
    <t>LYTIX BIOPHARMA</t>
  </si>
  <si>
    <t>549300NXMIMRSBCDZO71</t>
  </si>
  <si>
    <t>NO0010976343</t>
  </si>
  <si>
    <t>M VEST WATER</t>
  </si>
  <si>
    <t>549300T0BYA0TXE4QL60</t>
  </si>
  <si>
    <t>NO0010187032</t>
  </si>
  <si>
    <t>MAGNORA</t>
  </si>
  <si>
    <t>5967007LIEEXZXGY5K17</t>
  </si>
  <si>
    <t>NO0010159684</t>
  </si>
  <si>
    <t>MEDISTIM</t>
  </si>
  <si>
    <t>5967007LIEEXZXJOX483</t>
  </si>
  <si>
    <t>NO0006001908</t>
  </si>
  <si>
    <t>MELHUS SPAREBANK</t>
  </si>
  <si>
    <t>5967007LIEEXZXI0QG32</t>
  </si>
  <si>
    <t>NO0003054108</t>
  </si>
  <si>
    <t>MOWI</t>
  </si>
  <si>
    <t>549300W1OGQF5LZIH349</t>
  </si>
  <si>
    <t>NO0010791353</t>
  </si>
  <si>
    <t>MPC CONTAINER SHIP</t>
  </si>
  <si>
    <t>213800MXS7CXYJ2Q1805</t>
  </si>
  <si>
    <t>NL0015268814</t>
  </si>
  <si>
    <t>MPC ENERGY SOLUTIO</t>
  </si>
  <si>
    <t>724500EBN1V9P4WME110</t>
  </si>
  <si>
    <t>NO0010734338</t>
  </si>
  <si>
    <t>MULTICONSULT</t>
  </si>
  <si>
    <t>5967007LIEEXZXG9GO07</t>
  </si>
  <si>
    <t>NO0010974983</t>
  </si>
  <si>
    <t>MÅSØVAL</t>
  </si>
  <si>
    <t>894500ODN68AR6F14J34</t>
  </si>
  <si>
    <t>DK0060520450</t>
  </si>
  <si>
    <t>NAPATECH</t>
  </si>
  <si>
    <t>213800XQZL5ULZCCNP76</t>
  </si>
  <si>
    <t>NO0010205966</t>
  </si>
  <si>
    <t>NAVAMEDIC</t>
  </si>
  <si>
    <t>529900LKVQOR2SRUJU71</t>
  </si>
  <si>
    <t>NO0003049405</t>
  </si>
  <si>
    <t>NEKKAR</t>
  </si>
  <si>
    <t>5967007LIEEXZXIFE872</t>
  </si>
  <si>
    <t>NO0010081235</t>
  </si>
  <si>
    <t>NEL</t>
  </si>
  <si>
    <t>549300G6XN5IXMRKEG37</t>
  </si>
  <si>
    <t>NO0010629108</t>
  </si>
  <si>
    <t>NEXT BIOMETRICS GP</t>
  </si>
  <si>
    <t>5967007LIEEXZXK9R405</t>
  </si>
  <si>
    <t>NO0010733082</t>
  </si>
  <si>
    <t>NIDAROS SPAREBANK</t>
  </si>
  <si>
    <t>5967007LIEEXZX7HVK26</t>
  </si>
  <si>
    <t>FIN</t>
  </si>
  <si>
    <t>NO0010360019</t>
  </si>
  <si>
    <t>NORAM DRILLING</t>
  </si>
  <si>
    <t>549300YA98I8QIPGWZ72</t>
  </si>
  <si>
    <t>NO0010856511</t>
  </si>
  <si>
    <t>NORBIT</t>
  </si>
  <si>
    <t>254900C08RCMXVZYFY97</t>
  </si>
  <si>
    <t>NO0010892912</t>
  </si>
  <si>
    <t>NORCOD</t>
  </si>
  <si>
    <t>549300N8UWBEWUET7X59</t>
  </si>
  <si>
    <t>NO0011002651</t>
  </si>
  <si>
    <t>NORDHEALTH A-AKSJE</t>
  </si>
  <si>
    <t>549300DMI437CP0K2C23</t>
  </si>
  <si>
    <t>NORDIC AQUA PART</t>
  </si>
  <si>
    <t>NO0003058109</t>
  </si>
  <si>
    <t>NORDIC HALIBUT</t>
  </si>
  <si>
    <t>894500K853DDTPY1SE30</t>
  </si>
  <si>
    <t>NORDIC MINING</t>
  </si>
  <si>
    <t>5967007LIEEXZXFVKO54</t>
  </si>
  <si>
    <t>NO0010597883</t>
  </si>
  <si>
    <t>5967007LIEEXZXG6DK30</t>
  </si>
  <si>
    <t>NO0003055501</t>
  </si>
  <si>
    <t>NORDIC SEMICONDUC</t>
  </si>
  <si>
    <t>5967007LIEEXZXJGFK95</t>
  </si>
  <si>
    <t>NO0011018434</t>
  </si>
  <si>
    <t>NORDIC TECHNOLOGY</t>
  </si>
  <si>
    <t>5493007FPINFEX1FGR53</t>
  </si>
  <si>
    <t>NORDIC UNMANNED</t>
  </si>
  <si>
    <t>54930006IZH7VL87X173</t>
  </si>
  <si>
    <t>NORSE ATLANTIC</t>
  </si>
  <si>
    <t>2549008P77XR4V5Z8N86</t>
  </si>
  <si>
    <t>NO0005052605</t>
  </si>
  <si>
    <t>NORSK HYDRO</t>
  </si>
  <si>
    <t>549300N1SDN71ZZ8BO45</t>
  </si>
  <si>
    <t>NO0010941925</t>
  </si>
  <si>
    <t>5493004LTD1J05Y8NZ88</t>
  </si>
  <si>
    <t>NO0010969108</t>
  </si>
  <si>
    <t>NORSK TITANIUM</t>
  </si>
  <si>
    <t>549300Y0QTPZ5SDVSM33</t>
  </si>
  <si>
    <t>NO0010861115</t>
  </si>
  <si>
    <t>NORSKE SKOG</t>
  </si>
  <si>
    <t>529900MYY60WXHHY3039</t>
  </si>
  <si>
    <t>NO0010550056</t>
  </si>
  <si>
    <t>NORTH ENERGY</t>
  </si>
  <si>
    <t>5967007LIEEXZXFWCG26</t>
  </si>
  <si>
    <t>BMG6682J1036</t>
  </si>
  <si>
    <t>NORTHERN OCEAN LTD</t>
  </si>
  <si>
    <t>254900S4HDF3MYTDLB73</t>
  </si>
  <si>
    <t>NO0010196140</t>
  </si>
  <si>
    <t>NORWEGIAN AIR SHUT</t>
  </si>
  <si>
    <t>549300IEUH2FEM2Y6B51</t>
  </si>
  <si>
    <t>NO0010984966</t>
  </si>
  <si>
    <t>NORWEGIAN BLOCK EX</t>
  </si>
  <si>
    <t>5493004WNVZP9EMYI834</t>
  </si>
  <si>
    <t>NO0010379266</t>
  </si>
  <si>
    <t>5967007LIEEXZXGE3C16</t>
  </si>
  <si>
    <t>NO0003679102</t>
  </si>
  <si>
    <t>NRC GROUP</t>
  </si>
  <si>
    <t>5967007LIEEXZXI5D463</t>
  </si>
  <si>
    <t>NO0010714785</t>
  </si>
  <si>
    <t>NYKODE THERAPEUTIC</t>
  </si>
  <si>
    <t>254900UKQHWYZJD22017</t>
  </si>
  <si>
    <t>NO0010865009</t>
  </si>
  <si>
    <t>OBSERVE MEDICAL</t>
  </si>
  <si>
    <t>9845005F38B74FFJ1B65</t>
  </si>
  <si>
    <t>NO0010914641</t>
  </si>
  <si>
    <t>OCEAN GEOLOOP</t>
  </si>
  <si>
    <t>549300RJNR13BNHMHC23</t>
  </si>
  <si>
    <t>NO0010887565</t>
  </si>
  <si>
    <t>OCEAN SUN</t>
  </si>
  <si>
    <t>894500DQEGMYYBH8Y653</t>
  </si>
  <si>
    <t>BMG671801022</t>
  </si>
  <si>
    <t>ODFJELL DRILLING</t>
  </si>
  <si>
    <t>529900M08ZU24JXMPB85</t>
  </si>
  <si>
    <t>NO0003399909</t>
  </si>
  <si>
    <t>ODFJELL SER. A</t>
  </si>
  <si>
    <t>529900J8VSH14TP5VD23</t>
  </si>
  <si>
    <t>NO0003399917</t>
  </si>
  <si>
    <t>ODFJELL SER. B</t>
  </si>
  <si>
    <t>BMG6716L1081</t>
  </si>
  <si>
    <t>ODFJELL TECHNOLOGY</t>
  </si>
  <si>
    <t>529900ZYHGCPTAD1R169</t>
  </si>
  <si>
    <t>NO0010816895</t>
  </si>
  <si>
    <t>OKEA</t>
  </si>
  <si>
    <t>549300H385IGBB58CN91</t>
  </si>
  <si>
    <t>MHY641771016</t>
  </si>
  <si>
    <t>OKEANIS ECO TANKER</t>
  </si>
  <si>
    <t>MHL</t>
  </si>
  <si>
    <t>213800U35RCYXTKVEM65</t>
  </si>
  <si>
    <t>NO0005638858</t>
  </si>
  <si>
    <t>OLAV THON EIENDOMS</t>
  </si>
  <si>
    <t>5967007LIEEXZXGOW838</t>
  </si>
  <si>
    <t>NO0003733800</t>
  </si>
  <si>
    <t>ORKLA</t>
  </si>
  <si>
    <t>549300PZS8G8RG6RVZ52</t>
  </si>
  <si>
    <t>NO0010040611</t>
  </si>
  <si>
    <t>OTELLO CORPORATION</t>
  </si>
  <si>
    <t>391200EWTTF186UWWH07</t>
  </si>
  <si>
    <t>NO0010809783</t>
  </si>
  <si>
    <t>OTOVO</t>
  </si>
  <si>
    <t>213800GFRKV96MLT9G04</t>
  </si>
  <si>
    <t>NO0010564701</t>
  </si>
  <si>
    <t>PANORO ENERGY</t>
  </si>
  <si>
    <t>5967007LIEEXZXGWM030</t>
  </si>
  <si>
    <t>NO0010397581</t>
  </si>
  <si>
    <t>PARETO BANK</t>
  </si>
  <si>
    <t>5967007LIEEXZX75J484</t>
  </si>
  <si>
    <t>NO0010895667</t>
  </si>
  <si>
    <t>9845003I6D5D47658F22</t>
  </si>
  <si>
    <t>NO0010405640</t>
  </si>
  <si>
    <t>PCI BIOTECH HOLD</t>
  </si>
  <si>
    <t>5967007LIEEXZXFIGG77</t>
  </si>
  <si>
    <t>CY0102630916</t>
  </si>
  <si>
    <t>PETROLIA</t>
  </si>
  <si>
    <t>213800314VQ2TXFPB471</t>
  </si>
  <si>
    <t>PETRONOR E&amp;P</t>
  </si>
  <si>
    <t>984500AEEH2D2AK42C11</t>
  </si>
  <si>
    <t>NO0010840507</t>
  </si>
  <si>
    <t>PEXIP HOLDING</t>
  </si>
  <si>
    <t>549300S79JFZK79XBI07</t>
  </si>
  <si>
    <t>NO0010395577</t>
  </si>
  <si>
    <t>PHILLY SHIPYARD</t>
  </si>
  <si>
    <t>549300HMTSHZZD4YR890</t>
  </si>
  <si>
    <t>NO0010000045</t>
  </si>
  <si>
    <t>PHOTOCURE</t>
  </si>
  <si>
    <t>5967007LIEEXZXG8OW35</t>
  </si>
  <si>
    <t>NO0010735681</t>
  </si>
  <si>
    <t>PIONEER PROPERTY</t>
  </si>
  <si>
    <t>5967007LIEEXZXJ3BC22</t>
  </si>
  <si>
    <t>NO0010466022</t>
  </si>
  <si>
    <t>POLARIS MEDIA</t>
  </si>
  <si>
    <t>5967007LIEEXZXILKG08</t>
  </si>
  <si>
    <t>NO0012535832</t>
  </si>
  <si>
    <t>POLIGHT</t>
  </si>
  <si>
    <t>2138007ZPDNUIHX6Z659</t>
  </si>
  <si>
    <t>NO0010861990</t>
  </si>
  <si>
    <t>PROSAFE</t>
  </si>
  <si>
    <t>2138001LK2Z2HSER4U15</t>
  </si>
  <si>
    <t>NO0010209331</t>
  </si>
  <si>
    <t>PROTECTOR FORSIKRG</t>
  </si>
  <si>
    <t>5967007LIEEXZXAIO813</t>
  </si>
  <si>
    <t>NO0010893902</t>
  </si>
  <si>
    <t>PROXIMAR SEAFOOD</t>
  </si>
  <si>
    <t>5493006J8UNWCDMAQW02</t>
  </si>
  <si>
    <t>NL00150005Z1</t>
  </si>
  <si>
    <t>PRYME</t>
  </si>
  <si>
    <t>724500PJD9I23U25XW58</t>
  </si>
  <si>
    <t>DE000A2G8ZX8</t>
  </si>
  <si>
    <t>PYRUM INNOVATIONS</t>
  </si>
  <si>
    <t>39120067WWD5WF229E72</t>
  </si>
  <si>
    <t>CA74836K1003</t>
  </si>
  <si>
    <t>QUESTERRE ENERGY</t>
  </si>
  <si>
    <t>549300TM45EIWBPD7W54</t>
  </si>
  <si>
    <t>NO0010907389</t>
  </si>
  <si>
    <t>RANA GRUBER</t>
  </si>
  <si>
    <t>5493003MBTQHX9VNKN13</t>
  </si>
  <si>
    <t>NO0003117202</t>
  </si>
  <si>
    <t>REACH SUBSEA</t>
  </si>
  <si>
    <t>5967007LIEEXZXK7FS45</t>
  </si>
  <si>
    <t>NO0010112675</t>
  </si>
  <si>
    <t>REC SILICON</t>
  </si>
  <si>
    <t>549300VPZURYDFG0AB60</t>
  </si>
  <si>
    <t>MT0001710103</t>
  </si>
  <si>
    <t>RIVER TECH</t>
  </si>
  <si>
    <t>MLT</t>
  </si>
  <si>
    <t>213800WV2GW4GYKI9Y64</t>
  </si>
  <si>
    <t>NO0010808405</t>
  </si>
  <si>
    <t>ROMERIKE SPAREBK</t>
  </si>
  <si>
    <t>5967007LIEEXZXF29443</t>
  </si>
  <si>
    <t>BMG763301022</t>
  </si>
  <si>
    <t>ROMREAL</t>
  </si>
  <si>
    <t>549300DHIW4W3OJW6A93</t>
  </si>
  <si>
    <t>NO0010759988</t>
  </si>
  <si>
    <t>ROMSDAL SPAREBANK</t>
  </si>
  <si>
    <t>5967007LIEEXZX661C73</t>
  </si>
  <si>
    <t>CY0101550917</t>
  </si>
  <si>
    <t>S.D. STANDARD ETC</t>
  </si>
  <si>
    <t>213800T1IOLQVHNHB646</t>
  </si>
  <si>
    <t>NO0010572589</t>
  </si>
  <si>
    <t>SAGA PURE</t>
  </si>
  <si>
    <t>5967007LIEEXZXG0Z404</t>
  </si>
  <si>
    <t>NO0010310956</t>
  </si>
  <si>
    <t>SALMAR</t>
  </si>
  <si>
    <t>5967007LIEEXZXGDBK67</t>
  </si>
  <si>
    <t>NO0010892094</t>
  </si>
  <si>
    <t>SALMON EVOLUTION</t>
  </si>
  <si>
    <t>549300P2OB7L255PF765</t>
  </si>
  <si>
    <t>NO0006001007</t>
  </si>
  <si>
    <t>549300G2EWXR3BRFKQ37</t>
  </si>
  <si>
    <t>NO0010863285</t>
  </si>
  <si>
    <t>SATS</t>
  </si>
  <si>
    <t>549300UWBMWYM7YQRF97</t>
  </si>
  <si>
    <t>NO0003053308</t>
  </si>
  <si>
    <t>SCANA</t>
  </si>
  <si>
    <t>5967007LIEEXZXI6WO83</t>
  </si>
  <si>
    <t>NO0010715139</t>
  </si>
  <si>
    <t>SCATEC</t>
  </si>
  <si>
    <t>5967007LIEEXZXIARK36</t>
  </si>
  <si>
    <t>NO0003028904</t>
  </si>
  <si>
    <t>SCHIBSTED SER. A</t>
  </si>
  <si>
    <t>5967007LIEEXZXHT0O36</t>
  </si>
  <si>
    <t>NO0010736879</t>
  </si>
  <si>
    <t>SCHIBSTED SER. B</t>
  </si>
  <si>
    <t>CY0101162119</t>
  </si>
  <si>
    <t>SEABIRD EXPLORAT</t>
  </si>
  <si>
    <t>213800ED88L967PGFK25</t>
  </si>
  <si>
    <t>NO0010612450</t>
  </si>
  <si>
    <t>SELVAAG BOLIG</t>
  </si>
  <si>
    <t>5967007LIEEXZXIHPK59</t>
  </si>
  <si>
    <t>KYG236271055</t>
  </si>
  <si>
    <t>SHELF DRILLING</t>
  </si>
  <si>
    <t>549300PTFC72J38UQF59</t>
  </si>
  <si>
    <t>SHELF DRILLING NO</t>
  </si>
  <si>
    <t>549300CSTPQZW7KTQZ59</t>
  </si>
  <si>
    <t>KYG812291253</t>
  </si>
  <si>
    <t>549300NYGU1CE7UICM69</t>
  </si>
  <si>
    <t>NO0012548819</t>
  </si>
  <si>
    <t>549300VZZ36ASJJOMO23</t>
  </si>
  <si>
    <t>NO0010931207</t>
  </si>
  <si>
    <t>SKANDIA GREENPOWER</t>
  </si>
  <si>
    <t>549300CD6GFWDQWKRK76</t>
  </si>
  <si>
    <t>NO0006001809</t>
  </si>
  <si>
    <t>SKUE SPAREBANK</t>
  </si>
  <si>
    <t>5967007LIEEXZX850W58</t>
  </si>
  <si>
    <t>NO0011008971</t>
  </si>
  <si>
    <t>SMARTCRAFT</t>
  </si>
  <si>
    <t>5493008ELCGPWZHWUX47</t>
  </si>
  <si>
    <t>NO0011012502</t>
  </si>
  <si>
    <t>SMARTOPTICS GROUP</t>
  </si>
  <si>
    <t>6488IGA378IE710UU959</t>
  </si>
  <si>
    <t>NO0010811961</t>
  </si>
  <si>
    <t>SOFTOX SOLUTIONS</t>
  </si>
  <si>
    <t>549300AETMWJS91G4A50</t>
  </si>
  <si>
    <t>NO0006000603</t>
  </si>
  <si>
    <t>SOGN SPAREBANK</t>
  </si>
  <si>
    <t>5967007LIEEXZXAXC017</t>
  </si>
  <si>
    <t>NO0003080608</t>
  </si>
  <si>
    <t>SOLSTAD OFFSHORE</t>
  </si>
  <si>
    <t>5967007LIEEXZXHGO849</t>
  </si>
  <si>
    <t>NO0010887110</t>
  </si>
  <si>
    <t>SPARBNK 68 GR NORD</t>
  </si>
  <si>
    <t>5967007LIEEXZX8FTS90</t>
  </si>
  <si>
    <t>NO0006390301</t>
  </si>
  <si>
    <t>SPAREBANK 1 SMN</t>
  </si>
  <si>
    <t>7V6Z97IO7R1SEAO84Q32</t>
  </si>
  <si>
    <t>NO0010631567</t>
  </si>
  <si>
    <t>549300Q3OIWRHQUQM052</t>
  </si>
  <si>
    <t>NO0012483207</t>
  </si>
  <si>
    <t>SPAREBANKEN MØRE</t>
  </si>
  <si>
    <t>5967007LIEEXZX5PU005</t>
  </si>
  <si>
    <t>NO0006001502</t>
  </si>
  <si>
    <t>SPAREBANKEN SØR</t>
  </si>
  <si>
    <t>549300U497VKMF6R3Q14</t>
  </si>
  <si>
    <t>NO0006000900</t>
  </si>
  <si>
    <t>SPAREBANKEN VEST</t>
  </si>
  <si>
    <t>213800M7T3CYVZ3ZRT12</t>
  </si>
  <si>
    <t>NO0006222009</t>
  </si>
  <si>
    <t>SPAREBANKEN ØST</t>
  </si>
  <si>
    <t>5967007LIEEXZX51WW28</t>
  </si>
  <si>
    <t>NO0010691660</t>
  </si>
  <si>
    <t>SPBK 1 NORDMØRE</t>
  </si>
  <si>
    <t>5967007LIEEXZX737S20</t>
  </si>
  <si>
    <t>NO0010751910</t>
  </si>
  <si>
    <t>SPBK 1 ØSTLANDET</t>
  </si>
  <si>
    <t>549300VRM6G42M8OWN49</t>
  </si>
  <si>
    <t>NO0010029804</t>
  </si>
  <si>
    <t>SPBK1 HELGELAND</t>
  </si>
  <si>
    <t>5967007LIEEXZX6OK028</t>
  </si>
  <si>
    <t>NO0006000801</t>
  </si>
  <si>
    <t>SPBK1 NORD-NORGE</t>
  </si>
  <si>
    <t>549300SXM92LQ05OJQ76</t>
  </si>
  <si>
    <t>NO0006390400</t>
  </si>
  <si>
    <t>SPBK1 RINGERIKE</t>
  </si>
  <si>
    <t>5967007LIEEXZX73ZK25</t>
  </si>
  <si>
    <t>NO0010285562</t>
  </si>
  <si>
    <t>SPBK1 ØSTFOLD AKER</t>
  </si>
  <si>
    <t>5967007LIEEXZX7D8W16</t>
  </si>
  <si>
    <t>NO0012547308</t>
  </si>
  <si>
    <t>STANDARD SUPPLY</t>
  </si>
  <si>
    <t>636700EL7A10LPSQ1M64</t>
  </si>
  <si>
    <t>BMG850801025</t>
  </si>
  <si>
    <t>STOLT-NIELSEN</t>
  </si>
  <si>
    <t>213800VZX4LWJSGRLR94</t>
  </si>
  <si>
    <t>NO0003053605</t>
  </si>
  <si>
    <t>STOREBRAND</t>
  </si>
  <si>
    <t>5967007LIEEXZX7NA051</t>
  </si>
  <si>
    <t>NO0010098247</t>
  </si>
  <si>
    <t>STRONGPOINT</t>
  </si>
  <si>
    <t>5967007LIEEXZXISIG31</t>
  </si>
  <si>
    <t>LU0075646355</t>
  </si>
  <si>
    <t>SUBSEA 7</t>
  </si>
  <si>
    <t>222100AIF0CBCY80AH62</t>
  </si>
  <si>
    <t>NO0010672900</t>
  </si>
  <si>
    <t>SUNNDAL SPAREBANK</t>
  </si>
  <si>
    <t>5967007LIEEXZX4MHC90</t>
  </si>
  <si>
    <t>5967007LIEEXZXFYNS31</t>
  </si>
  <si>
    <t>TECHSTEP</t>
  </si>
  <si>
    <t>5967007LIEEXZXIJ9474</t>
  </si>
  <si>
    <t>NO0010887516</t>
  </si>
  <si>
    <t>TECO 2030</t>
  </si>
  <si>
    <t>549300K9FI1RU6RZSH17</t>
  </si>
  <si>
    <t>NO0010951577</t>
  </si>
  <si>
    <t>TEKNA HOLDING</t>
  </si>
  <si>
    <t>549300B8BGP6YLHH0K80</t>
  </si>
  <si>
    <t>NO0010063308</t>
  </si>
  <si>
    <t>TELENOR</t>
  </si>
  <si>
    <t>549300IM1QSBY4SLPM26</t>
  </si>
  <si>
    <t>NO0003078800</t>
  </si>
  <si>
    <t>TGS</t>
  </si>
  <si>
    <t>549300NUPLAXPB0WYH90</t>
  </si>
  <si>
    <t>NL00150001S5</t>
  </si>
  <si>
    <t>THE KINGFISH COMP</t>
  </si>
  <si>
    <t>9845004WD3997B9F1061</t>
  </si>
  <si>
    <t>FI0009000277</t>
  </si>
  <si>
    <t>TIETOEVRY</t>
  </si>
  <si>
    <t>549300EW2KM4KROKQV31</t>
  </si>
  <si>
    <t>NO0012470089</t>
  </si>
  <si>
    <t>TOMRA SYSTEMS</t>
  </si>
  <si>
    <t>549300J726JCFJU3VT89</t>
  </si>
  <si>
    <t>NO0010763550</t>
  </si>
  <si>
    <t>TREASURE</t>
  </si>
  <si>
    <t>5967007LIEEXZXFNUW59</t>
  </si>
  <si>
    <t>NO0010731615</t>
  </si>
  <si>
    <t>TYSNES SPAREBANK</t>
  </si>
  <si>
    <t>5967007LIEEXZX8HDC34</t>
  </si>
  <si>
    <t>NO0010851603</t>
  </si>
  <si>
    <t>ULTIMOVACS</t>
  </si>
  <si>
    <t>254900B4VALJZR9TL744</t>
  </si>
  <si>
    <t>NO0005806802</t>
  </si>
  <si>
    <t>VEIDEKKE</t>
  </si>
  <si>
    <t>5967007LIEEXZXHF4O96</t>
  </si>
  <si>
    <t>NO0010734122</t>
  </si>
  <si>
    <t>VISTIN PHARMA</t>
  </si>
  <si>
    <t>5967007LIEEXZXFQY092</t>
  </si>
  <si>
    <t>NO0003025009</t>
  </si>
  <si>
    <t>VOSS VEKSEL OGLAND</t>
  </si>
  <si>
    <t>5967007LIEEXZX4N9429</t>
  </si>
  <si>
    <t>NO0010708068</t>
  </si>
  <si>
    <t>VOW</t>
  </si>
  <si>
    <t>5967007LIEEXZXGUAO90</t>
  </si>
  <si>
    <t>NO0011037483</t>
  </si>
  <si>
    <t>VOW GREEN METALS</t>
  </si>
  <si>
    <t>894500QTVBV7JIHV1V83</t>
  </si>
  <si>
    <t>NO0011202772</t>
  </si>
  <si>
    <t>VÅR ENERGI</t>
  </si>
  <si>
    <t>549300LIVN3FFOJN2K47</t>
  </si>
  <si>
    <t>NO0010571680</t>
  </si>
  <si>
    <t>WALLENIUS WILHELMS</t>
  </si>
  <si>
    <t>549300NBN0URT3RA3Y54</t>
  </si>
  <si>
    <t>DK0061676400</t>
  </si>
  <si>
    <t>8945004IL0ZYBYFKVN36</t>
  </si>
  <si>
    <t>NO0010609662</t>
  </si>
  <si>
    <t>WEBSTEP</t>
  </si>
  <si>
    <t>213800IQHG9H6OHKI983</t>
  </si>
  <si>
    <t>NO0010768096</t>
  </si>
  <si>
    <t>WESTERN BULK CHART</t>
  </si>
  <si>
    <t>2138005JUC8BMOEGIG97</t>
  </si>
  <si>
    <t>NO0010571698</t>
  </si>
  <si>
    <t>WILH. WILHELMSEN A</t>
  </si>
  <si>
    <t>54930050TPKOLSE1ZZ71</t>
  </si>
  <si>
    <t>NO0010576010</t>
  </si>
  <si>
    <t>WILH. WILHELMSEN B</t>
  </si>
  <si>
    <t>NO0010895782</t>
  </si>
  <si>
    <t>XPLORA TECHNOLOGIE</t>
  </si>
  <si>
    <t>549300FGEL9DD7M1M692</t>
  </si>
  <si>
    <t>XXL</t>
  </si>
  <si>
    <t>5967007LIEEXZXHCTC69</t>
  </si>
  <si>
    <t>NO0010208051</t>
  </si>
  <si>
    <t>YARA INTERNATIONAL</t>
  </si>
  <si>
    <t>213800WKOUWXWFJ5Z514</t>
  </si>
  <si>
    <t>NO0010708910</t>
  </si>
  <si>
    <t>ZALARIS</t>
  </si>
  <si>
    <t>549300XBITM62HH7HW18</t>
  </si>
  <si>
    <t>NO0010713936</t>
  </si>
  <si>
    <t>ZAPTEC</t>
  </si>
  <si>
    <t>549300Y5EDWTJNTS8P96</t>
  </si>
  <si>
    <t>ZENITH ENERGY</t>
  </si>
  <si>
    <t>213800AYTYOYD61S4569</t>
  </si>
  <si>
    <t>NO0010721277</t>
  </si>
  <si>
    <t>ZWIPE</t>
  </si>
  <si>
    <t>5493006AMNMWEM49PY42</t>
  </si>
  <si>
    <t>Quotation place</t>
  </si>
  <si>
    <t>Issuer country code</t>
  </si>
  <si>
    <t>Trading group</t>
  </si>
  <si>
    <t>Issuer code</t>
  </si>
  <si>
    <t>MIC</t>
  </si>
  <si>
    <t>ICB subsector code</t>
  </si>
  <si>
    <t>Nb of issued shares</t>
  </si>
  <si>
    <t>Nb of trading days</t>
  </si>
  <si>
    <t>ICB subsector name</t>
  </si>
  <si>
    <t>Total Nb of shares traded</t>
  </si>
  <si>
    <t>Nb of trades EOB</t>
  </si>
  <si>
    <t>Nb of shares traded EOB</t>
  </si>
  <si>
    <t>Marine Transportation</t>
  </si>
  <si>
    <t>Toys</t>
  </si>
  <si>
    <t>Banks</t>
  </si>
  <si>
    <t>Asset Managers and Custodians</t>
  </si>
  <si>
    <t>Professional Business Support Services</t>
  </si>
  <si>
    <t xml:space="preserve">Diversified Financial Services </t>
  </si>
  <si>
    <t>Construction</t>
  </si>
  <si>
    <t>Waste and Disposal Services</t>
  </si>
  <si>
    <t>Electronic Equipment: Gauges and Meters</t>
  </si>
  <si>
    <t>Oil Equipment and Services</t>
  </si>
  <si>
    <t>Farming, Fishing, Ranching and Plantations</t>
  </si>
  <si>
    <t>Oil: Crude Producers</t>
  </si>
  <si>
    <t>Alternative Electricity</t>
  </si>
  <si>
    <t>Gold Mining</t>
  </si>
  <si>
    <t>Machinery: Industrial</t>
  </si>
  <si>
    <t>Personal Products</t>
  </si>
  <si>
    <t>Food Products</t>
  </si>
  <si>
    <t>Biotechnology</t>
  </si>
  <si>
    <t>Engineering and Contracting Services</t>
  </si>
  <si>
    <t>Household Furnishings</t>
  </si>
  <si>
    <t>Telecommunications Services</t>
  </si>
  <si>
    <t>Computer Services</t>
  </si>
  <si>
    <t xml:space="preserve">Real Estate Holding and Development </t>
  </si>
  <si>
    <t>Offshore Drilling and Other Services</t>
  </si>
  <si>
    <t>Consumer Lending</t>
  </si>
  <si>
    <t>Chemicals and Synthetic Fibers</t>
  </si>
  <si>
    <t>Containers and Packaging</t>
  </si>
  <si>
    <t>Home Construction</t>
  </si>
  <si>
    <t>Diversified Industrials</t>
  </si>
  <si>
    <t>Specialty Chemicals</t>
  </si>
  <si>
    <t xml:space="preserve">Renewable Energy Equipment </t>
  </si>
  <si>
    <t>Building Materials: Other</t>
  </si>
  <si>
    <t>Electronic Equipment: Pollution Control</t>
  </si>
  <si>
    <t>Recreational Services</t>
  </si>
  <si>
    <t>Health Care Services</t>
  </si>
  <si>
    <t>Chemicals: Diversified</t>
  </si>
  <si>
    <t>Electronic Equipment: Control and Filter</t>
  </si>
  <si>
    <t>Software</t>
  </si>
  <si>
    <t>Telecommunications Equipment</t>
  </si>
  <si>
    <t xml:space="preserve">Specialty Retailers </t>
  </si>
  <si>
    <t>Conventional Electricity</t>
  </si>
  <si>
    <t xml:space="preserve">Alternative Fuels </t>
  </si>
  <si>
    <t>Electronic Equipment: Other</t>
  </si>
  <si>
    <t>Integrated Oil and Gas</t>
  </si>
  <si>
    <t>Diversified Retailers</t>
  </si>
  <si>
    <t>Airlines</t>
  </si>
  <si>
    <t>Casinos and Gambling</t>
  </si>
  <si>
    <t>Full Line Insurance</t>
  </si>
  <si>
    <t>General Mining</t>
  </si>
  <si>
    <t>Publishing</t>
  </si>
  <si>
    <t>Semiconductors</t>
  </si>
  <si>
    <t>Machinery: Specialty</t>
  </si>
  <si>
    <t>Transportation Services</t>
  </si>
  <si>
    <t>Home Improvement Retailers</t>
  </si>
  <si>
    <t>Auto Parts</t>
  </si>
  <si>
    <t>Education Services</t>
  </si>
  <si>
    <t>Water</t>
  </si>
  <si>
    <t>Medical Equipment</t>
  </si>
  <si>
    <t xml:space="preserve">Pharmaceuticals </t>
  </si>
  <si>
    <t>Machinery: Construction and Handling</t>
  </si>
  <si>
    <t>Electronic Components</t>
  </si>
  <si>
    <t>Aluminum</t>
  </si>
  <si>
    <t>Metal Fabricating</t>
  </si>
  <si>
    <t>Paper</t>
  </si>
  <si>
    <t>Investment Services</t>
  </si>
  <si>
    <t xml:space="preserve">Consumer Digital Services </t>
  </si>
  <si>
    <t>Iron and Steel</t>
  </si>
  <si>
    <t>Life Insurance</t>
  </si>
  <si>
    <t>Diversified Materials</t>
  </si>
  <si>
    <t>Consumer Electronics</t>
  </si>
  <si>
    <t>Apparel Retailers</t>
  </si>
  <si>
    <t>Fertilizers</t>
  </si>
  <si>
    <t>Instrument code</t>
  </si>
  <si>
    <t>Annual Velocity EOB in %</t>
  </si>
  <si>
    <t>Total Annual Velocity in %</t>
  </si>
  <si>
    <t>Annual variation</t>
  </si>
  <si>
    <t>Total Nb of trades</t>
  </si>
  <si>
    <t>Market capitalization</t>
  </si>
  <si>
    <t>213800GIV9N2A714T434</t>
  </si>
  <si>
    <t>984500OC3E7E6B608928</t>
  </si>
  <si>
    <t>635400VFBLRSFRXLGQ03</t>
  </si>
  <si>
    <t>254900IQ54IIYYIHF752</t>
  </si>
  <si>
    <t>636700DW8P234UXFM919</t>
  </si>
  <si>
    <t>2138006AEHLIT6E5XM67</t>
  </si>
  <si>
    <t>894500YHMWB7V6HNXW71</t>
  </si>
  <si>
    <t>NO0012958539</t>
  </si>
  <si>
    <t>AQUILA HOLDINGS</t>
  </si>
  <si>
    <t>NO0012861667</t>
  </si>
  <si>
    <t>NO0012861683</t>
  </si>
  <si>
    <t>B2 Impact</t>
  </si>
  <si>
    <t>BLUENORD</t>
  </si>
  <si>
    <t>CAPSOL TECHNOLOGI</t>
  </si>
  <si>
    <t>NO0013033795</t>
  </si>
  <si>
    <t>CIRCIO HOLDING</t>
  </si>
  <si>
    <t>CODELAB CAPITAL</t>
  </si>
  <si>
    <t>NO0012851874</t>
  </si>
  <si>
    <t>DOF GROUP</t>
  </si>
  <si>
    <t>CY0200352116</t>
  </si>
  <si>
    <t>NO0012953720</t>
  </si>
  <si>
    <t>LOKOTECH GROUP</t>
  </si>
  <si>
    <t>NO0013008664</t>
  </si>
  <si>
    <t>MATVAREEXPRESSEN</t>
  </si>
  <si>
    <t>MORROW BANK</t>
  </si>
  <si>
    <t>NO0013052209</t>
  </si>
  <si>
    <t>NORCONSULT</t>
  </si>
  <si>
    <t>NO0012928805</t>
  </si>
  <si>
    <t>NO0012885252</t>
  </si>
  <si>
    <t>NORSK RENEWABLES</t>
  </si>
  <si>
    <t>OMDA</t>
  </si>
  <si>
    <t>NO0012942525</t>
  </si>
  <si>
    <t>NL0015001BF4</t>
  </si>
  <si>
    <t>REFUELS</t>
  </si>
  <si>
    <t>BMG7947V2045</t>
  </si>
  <si>
    <t>SEACREST PETROLEO</t>
  </si>
  <si>
    <t>SPIR GROUP</t>
  </si>
  <si>
    <t>SPOTLIO</t>
  </si>
  <si>
    <t>NO0012780958</t>
  </si>
  <si>
    <t>STAINLESS TANKERS</t>
  </si>
  <si>
    <t>NO0012916131</t>
  </si>
  <si>
    <t>THOR MEDICAL</t>
  </si>
  <si>
    <t>WPU - WASTE PLASTI</t>
  </si>
  <si>
    <t>CA98936C8584</t>
  </si>
  <si>
    <t>Date of last price of 2023</t>
  </si>
  <si>
    <t xml:space="preserve">Food Retailers and Wholesalers </t>
  </si>
  <si>
    <t>Total Turnover NOK</t>
  </si>
  <si>
    <t>Total Turnover EUR</t>
  </si>
  <si>
    <t>Turnover EOB NOK</t>
  </si>
  <si>
    <t>Turnover EOB EUR</t>
  </si>
  <si>
    <t>NO0013249896</t>
  </si>
  <si>
    <t>SGXZ53070850</t>
  </si>
  <si>
    <t>AYFIE INTERNATIONA</t>
  </si>
  <si>
    <t>NO0013355859</t>
  </si>
  <si>
    <t>KALDVIK</t>
  </si>
  <si>
    <t>ANDFJORD SALMON GR</t>
  </si>
  <si>
    <t>NO0013228585</t>
  </si>
  <si>
    <t>NO0013162693</t>
  </si>
  <si>
    <t>ROGALAND SPAREBANK</t>
  </si>
  <si>
    <t>Sea1 Offshore</t>
  </si>
  <si>
    <t>SGXZ69436764</t>
  </si>
  <si>
    <t>BMG0451H2087</t>
  </si>
  <si>
    <t>NO0013256180</t>
  </si>
  <si>
    <t>NO0013107490</t>
  </si>
  <si>
    <t>NO0013251173</t>
  </si>
  <si>
    <t>SPAREBANK 1 SØR-NO</t>
  </si>
  <si>
    <t>NO0013186460</t>
  </si>
  <si>
    <t>NO0013119255</t>
  </si>
  <si>
    <t>NO0013293142</t>
  </si>
  <si>
    <t>GENTOO MEDIA</t>
  </si>
  <si>
    <t>NO0013353219</t>
  </si>
  <si>
    <t>NO0013257410</t>
  </si>
  <si>
    <t>NO0013384651</t>
  </si>
  <si>
    <t>BMG236541170</t>
  </si>
  <si>
    <t>NO0013178616</t>
  </si>
  <si>
    <t>PUBLIC PROPERTY IN</t>
  </si>
  <si>
    <t>NO0013209858</t>
  </si>
  <si>
    <t>FLEKKEFJORD SPAREB</t>
  </si>
  <si>
    <t>BMG730931091</t>
  </si>
  <si>
    <t>VENTURA OFFSHORE</t>
  </si>
  <si>
    <t>NO0013219535</t>
  </si>
  <si>
    <t>CAVENDISH HYDROGEN</t>
  </si>
  <si>
    <t>NO0013401380</t>
  </si>
  <si>
    <t>HERMANA HOLDING</t>
  </si>
  <si>
    <t>BMG6904D1083</t>
  </si>
  <si>
    <t>PARATUS ENERGY SER</t>
  </si>
  <si>
    <t>NO0010764053</t>
  </si>
  <si>
    <t>HAUGESUND SPB</t>
  </si>
  <si>
    <t>NO0010713571</t>
  </si>
  <si>
    <t>SOILTECH</t>
  </si>
  <si>
    <t>BMG9551V1081</t>
  </si>
  <si>
    <t>VANTAGE DRILLING I</t>
  </si>
  <si>
    <t>NO0013036814</t>
  </si>
  <si>
    <t>BRUTON</t>
  </si>
  <si>
    <t>NO0010779341</t>
  </si>
  <si>
    <t>ONCOINVENT</t>
  </si>
  <si>
    <t>NO0010788268</t>
  </si>
  <si>
    <t>TRØNDELAG SPBK</t>
  </si>
  <si>
    <t>NO0013325506</t>
  </si>
  <si>
    <t>MORELD</t>
  </si>
  <si>
    <t>254900QSCB9T0W2KE886</t>
  </si>
  <si>
    <t>5967007LIEEXZX6C7K33</t>
  </si>
  <si>
    <t>5299001V0XROH623VE19</t>
  </si>
  <si>
    <t>254900D1PHII0FANVY07</t>
  </si>
  <si>
    <t>2549005RGU6BUYK07L22</t>
  </si>
  <si>
    <t>549300XB7T5BX418QX67</t>
  </si>
  <si>
    <t>5967007LIEEXZX6X1K40</t>
  </si>
  <si>
    <t>529900E9W21TGMWZ7430</t>
  </si>
  <si>
    <t>254900AQNVGV14C1BU42</t>
  </si>
  <si>
    <t>2138002THGIF5AGMVR57</t>
  </si>
  <si>
    <t>54930076H5GUZRMSNR39</t>
  </si>
  <si>
    <t>5967007LIEEXZX89NK89</t>
  </si>
  <si>
    <t>6488UNV33KXZ9498L870</t>
  </si>
  <si>
    <t>O7</t>
  </si>
  <si>
    <t>O3</t>
  </si>
  <si>
    <t>O8</t>
  </si>
  <si>
    <t>Last price of 2024</t>
  </si>
  <si>
    <t>Date of last price of 2024</t>
  </si>
  <si>
    <t>Gas Distribution</t>
  </si>
  <si>
    <t>N/A</t>
  </si>
  <si>
    <t>Last adjusted price of 2023</t>
  </si>
  <si>
    <t>LIFECARE ASA</t>
  </si>
  <si>
    <t>IPO price (if IPO in 2024)</t>
  </si>
  <si>
    <t>Adjustment Coefficient</t>
  </si>
  <si>
    <t/>
  </si>
  <si>
    <t>Market Place</t>
  </si>
  <si>
    <t>Trading Group</t>
  </si>
  <si>
    <t>Date</t>
  </si>
  <si>
    <t>Operation Type</t>
  </si>
  <si>
    <t xml:space="preserve">Reverse Split       </t>
  </si>
  <si>
    <t>NORSK TITANIUM AS</t>
  </si>
  <si>
    <t xml:space="preserve">Cash Issue          </t>
  </si>
  <si>
    <t>INTEROIL EXPLORATION AND PRODUCTION</t>
  </si>
  <si>
    <t>Dividend Exceptional</t>
  </si>
  <si>
    <t>ENSURGE MICROPOWER ASA</t>
  </si>
  <si>
    <t>O2</t>
  </si>
  <si>
    <t>LYTIX BIOPHARMA AS</t>
  </si>
  <si>
    <t>EQVA ASA</t>
  </si>
  <si>
    <t>GOLDEN ENERGY OFFSHORE SERVICES</t>
  </si>
  <si>
    <t xml:space="preserve">Bonus Issue         </t>
  </si>
  <si>
    <t xml:space="preserve">4601                </t>
  </si>
  <si>
    <t>ARGEO AS</t>
  </si>
  <si>
    <t>CIRCIO HOLDING ASA</t>
  </si>
  <si>
    <t>KMC PROPERTIES ASA</t>
  </si>
  <si>
    <t>KNOX ENERGY SOLUTIONS AS</t>
  </si>
  <si>
    <t>NO0013289413</t>
  </si>
  <si>
    <t>AKER BIOMARINE ASA</t>
  </si>
  <si>
    <t>STANDARD SUPPLY AS</t>
  </si>
  <si>
    <t>GAMING INNOVATION GROUP</t>
  </si>
  <si>
    <t>NORDIC UNMANNED ASA</t>
  </si>
  <si>
    <t>LIFECARE TR</t>
  </si>
  <si>
    <t>NO0013250589</t>
  </si>
  <si>
    <t>OY</t>
  </si>
  <si>
    <t>EAM SOLAR AS</t>
  </si>
  <si>
    <t>S.D. STANDARD ETC PLC</t>
  </si>
  <si>
    <t>HERMANA HOLDING ASA</t>
  </si>
  <si>
    <t>NORWEGIAN BLOCK EXCHANGE AS</t>
  </si>
  <si>
    <t>ARRIBATEC GROUP ASA</t>
  </si>
  <si>
    <t>HOEGH AUTOLINERS ASA</t>
  </si>
  <si>
    <t>In the scope</t>
  </si>
  <si>
    <t>Yes</t>
  </si>
  <si>
    <t>No</t>
  </si>
  <si>
    <t>Last price of 2023</t>
  </si>
  <si>
    <t>Adjustement coefficient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</si>
</sst>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_(* #,##0.00_);_(* \(#,##0.00\);_(* &quot;-&quot;??_);_(@_)"/>
    <numFmt numFmtId="179" formatCode="_(* #,##0_);_(* \(#,##0\);_(* &quot;-&quot;??_);_(@_)"/>
    <numFmt numFmtId="182" formatCode="[$-10409]dd\-mmm\-yyyy"/>
    <numFmt numFmtId="183" formatCode="[$-10409]#,##0.000000"/>
  </numFmts>
  <fonts count="8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0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D7F"/>
        <bgColor rgb="FF008D7F"/>
      </patternFill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77" fontId="0" fillId="0" borderId="0" xfId="1" applyFont="1"/>
    <xf numFmtId="179" fontId="0" fillId="0" borderId="0" xfId="1" applyNumberFormat="1" applyFont="1"/>
    <xf numFmtId="14" fontId="0" fillId="0" borderId="0" xfId="0" applyNumberFormat="1"/>
    <xf numFmtId="0" fontId="3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3" fillId="2" borderId="0" xfId="0" applyFont="1" applyFill="1"/>
    <xf numFmtId="2" fontId="0" fillId="0" borderId="0" xfId="0" applyNumberFormat="1"/>
    <xf numFmtId="2" fontId="2" fillId="4" borderId="0" xfId="2" applyNumberFormat="1" applyFont="1" applyFill="1" applyAlignment="1">
      <alignment horizontal="right"/>
    </xf>
    <xf numFmtId="179" fontId="2" fillId="4" borderId="0" xfId="1" applyNumberFormat="1" applyFont="1" applyFill="1"/>
    <xf numFmtId="177" fontId="2" fillId="4" borderId="0" xfId="1" applyFont="1" applyFill="1"/>
    <xf numFmtId="0" fontId="0" fillId="5" borderId="0" xfId="0" applyFill="1"/>
    <xf numFmtId="0" fontId="5" fillId="0" borderId="0" xfId="0" applyFont="1" applyAlignment="1">
      <alignment vertical="center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4" fillId="0" borderId="0" xfId="0" applyFont="1"/>
    <xf numFmtId="0" fontId="6" fillId="6" borderId="1" xfId="0" applyFont="1" applyFill="1" applyBorder="1" applyAlignment="1">
      <alignment wrapText="1" readingOrder="1"/>
    </xf>
    <xf numFmtId="0" fontId="6" fillId="6" borderId="1" xfId="0" applyFont="1" applyFill="1" applyBorder="1" applyAlignment="1">
      <alignment horizontal="center" wrapText="1" readingOrder="1"/>
    </xf>
    <xf numFmtId="0" fontId="7" fillId="0" borderId="1" xfId="0" applyFont="1" applyBorder="1" applyAlignment="1">
      <alignment vertical="top" wrapText="1" readingOrder="1"/>
    </xf>
    <xf numFmtId="182" fontId="7" fillId="0" borderId="1" xfId="0" applyNumberFormat="1" applyFont="1" applyBorder="1" applyAlignment="1">
      <alignment vertical="top" wrapText="1" readingOrder="1"/>
    </xf>
    <xf numFmtId="183" fontId="7" fillId="0" borderId="1" xfId="0" applyNumberFormat="1" applyFont="1" applyBorder="1" applyAlignment="1">
      <alignment vertical="top" wrapText="1" readingOrder="1"/>
    </xf>
    <xf numFmtId="0" fontId="7" fillId="7" borderId="1" xfId="0" applyFont="1" applyFill="1" applyBorder="1" applyAlignment="1">
      <alignment vertical="top" wrapText="1" readingOrder="1"/>
    </xf>
    <xf numFmtId="182" fontId="7" fillId="7" borderId="1" xfId="0" applyNumberFormat="1" applyFont="1" applyFill="1" applyBorder="1" applyAlignment="1">
      <alignment vertical="top" wrapText="1" readingOrder="1"/>
    </xf>
    <xf numFmtId="183" fontId="7" fillId="7" borderId="1" xfId="0" applyNumberFormat="1" applyFont="1" applyFill="1" applyBorder="1" applyAlignment="1">
      <alignment vertical="top" wrapText="1" readingOrder="1"/>
    </xf>
    <xf numFmtId="0" fontId="0" fillId="5" borderId="0" xfId="0" applyFill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27FF-003C-46F6-A10F-A17AFA706E3D}">
  <dimension ref="A1:AG323"/>
  <sheetViews>
    <sheetView tabSelected="1" topLeftCell="K1" zoomScale="80" zoomScaleNormal="80" workbookViewId="0">
      <selection activeCell="R2" sqref="R2"/>
    </sheetView>
  </sheetViews>
  <sheetFormatPr defaultRowHeight="12.75" x14ac:dyDescent="0.2"/>
  <cols>
    <col min="1" max="1" width="18.7109375" style="3" customWidth="1"/>
    <col min="2" max="2" width="10.5703125" style="3" bestFit="1" customWidth="1"/>
    <col min="3" max="3" width="25.42578125" style="3" bestFit="1" customWidth="1"/>
    <col min="4" max="4" width="14.85546875" style="3" bestFit="1" customWidth="1"/>
    <col min="5" max="5" width="23.42578125" style="3" bestFit="1" customWidth="1"/>
    <col min="6" max="6" width="13.5703125" style="3" bestFit="1" customWidth="1"/>
    <col min="7" max="7" width="6.28515625" style="3" bestFit="1" customWidth="1"/>
    <col min="8" max="8" width="17.28515625" style="3" bestFit="1" customWidth="1"/>
    <col min="9" max="9" width="12.28515625" style="3" bestFit="1" customWidth="1"/>
    <col min="10" max="10" width="17.28515625" style="3" bestFit="1" customWidth="1"/>
    <col min="11" max="11" width="36.85546875" style="3" bestFit="1" customWidth="1"/>
    <col min="12" max="12" width="15.42578125" style="3" bestFit="1" customWidth="1"/>
    <col min="13" max="13" width="15.7109375" bestFit="1" customWidth="1"/>
    <col min="14" max="14" width="21.7109375" bestFit="1" customWidth="1"/>
    <col min="15" max="15" width="15.7109375" bestFit="1" customWidth="1"/>
    <col min="16" max="16" width="25.140625" customWidth="1"/>
    <col min="17" max="17" width="23.5703125" bestFit="1" customWidth="1"/>
    <col min="18" max="18" width="21.7109375" bestFit="1" customWidth="1"/>
    <col min="19" max="19" width="22.140625" customWidth="1"/>
    <col min="20" max="20" width="13.85546875" bestFit="1" customWidth="1"/>
    <col min="21" max="21" width="17.28515625" bestFit="1" customWidth="1"/>
    <col min="22" max="22" width="17.7109375" bestFit="1" customWidth="1"/>
    <col min="23" max="23" width="15.85546875" bestFit="1" customWidth="1"/>
    <col min="24" max="24" width="15.28515625" bestFit="1" customWidth="1"/>
    <col min="25" max="25" width="21.5703125" bestFit="1" customWidth="1"/>
    <col min="26" max="26" width="20.5703125" bestFit="1" customWidth="1"/>
    <col min="27" max="27" width="20.85546875" bestFit="1" customWidth="1"/>
    <col min="28" max="28" width="22.42578125" bestFit="1" customWidth="1"/>
    <col min="29" max="29" width="15.28515625" bestFit="1" customWidth="1"/>
    <col min="30" max="30" width="21.5703125" bestFit="1" customWidth="1"/>
    <col min="31" max="31" width="20.85546875" bestFit="1" customWidth="1"/>
    <col min="32" max="32" width="21.28515625" bestFit="1" customWidth="1"/>
    <col min="33" max="33" width="22.42578125" bestFit="1" customWidth="1"/>
    <col min="34" max="256" width="11.42578125" customWidth="1"/>
  </cols>
  <sheetData>
    <row r="1" spans="1:33" x14ac:dyDescent="0.2">
      <c r="A1" s="8" t="s">
        <v>977</v>
      </c>
      <c r="B1" s="8" t="s">
        <v>896</v>
      </c>
      <c r="C1" s="2" t="s">
        <v>2</v>
      </c>
      <c r="D1" s="2" t="s">
        <v>0</v>
      </c>
      <c r="E1" s="2" t="s">
        <v>1</v>
      </c>
      <c r="F1" s="2" t="s">
        <v>893</v>
      </c>
      <c r="G1" s="2" t="s">
        <v>897</v>
      </c>
      <c r="H1" s="2" t="s">
        <v>894</v>
      </c>
      <c r="I1" s="2" t="s">
        <v>895</v>
      </c>
      <c r="J1" s="2" t="s">
        <v>898</v>
      </c>
      <c r="K1" s="2" t="s">
        <v>901</v>
      </c>
      <c r="L1" s="2" t="s">
        <v>3</v>
      </c>
      <c r="M1" s="2" t="s">
        <v>1099</v>
      </c>
      <c r="N1" s="2" t="s">
        <v>1100</v>
      </c>
      <c r="O1" s="27" t="s">
        <v>1145</v>
      </c>
      <c r="P1" s="27" t="s">
        <v>1146</v>
      </c>
      <c r="Q1" s="27" t="s">
        <v>1103</v>
      </c>
      <c r="R1" s="2" t="s">
        <v>1027</v>
      </c>
      <c r="S1" s="2" t="s">
        <v>1105</v>
      </c>
      <c r="T1" s="7" t="s">
        <v>980</v>
      </c>
      <c r="U1" s="1" t="s">
        <v>899</v>
      </c>
      <c r="V1" s="9" t="s">
        <v>982</v>
      </c>
      <c r="W1" s="1" t="s">
        <v>900</v>
      </c>
      <c r="X1" s="1" t="s">
        <v>903</v>
      </c>
      <c r="Y1" s="1" t="s">
        <v>904</v>
      </c>
      <c r="Z1" s="14" t="s">
        <v>1032</v>
      </c>
      <c r="AA1" s="14" t="s">
        <v>1031</v>
      </c>
      <c r="AB1" s="1" t="s">
        <v>978</v>
      </c>
      <c r="AC1" s="1" t="s">
        <v>981</v>
      </c>
      <c r="AD1" s="1" t="s">
        <v>902</v>
      </c>
      <c r="AE1" s="14" t="s">
        <v>1030</v>
      </c>
      <c r="AF1" s="14" t="s">
        <v>1029</v>
      </c>
      <c r="AG1" s="1" t="s">
        <v>979</v>
      </c>
    </row>
    <row r="2" spans="1:33" x14ac:dyDescent="0.2">
      <c r="A2" s="3">
        <v>2004834</v>
      </c>
      <c r="B2" s="3">
        <v>147877</v>
      </c>
      <c r="C2" s="3" t="s">
        <v>376</v>
      </c>
      <c r="D2" s="3" t="s">
        <v>1003</v>
      </c>
      <c r="E2" s="3" t="s">
        <v>375</v>
      </c>
      <c r="F2" s="3" t="s">
        <v>6</v>
      </c>
      <c r="G2" s="3" t="s">
        <v>17</v>
      </c>
      <c r="H2" s="3" t="s">
        <v>21</v>
      </c>
      <c r="I2" s="3" t="s">
        <v>15</v>
      </c>
      <c r="J2" s="3">
        <v>60101030</v>
      </c>
      <c r="K2" s="3" t="s">
        <v>914</v>
      </c>
      <c r="L2" s="3" t="s">
        <v>10</v>
      </c>
      <c r="M2" s="4">
        <v>0.47399999999999998</v>
      </c>
      <c r="N2" s="6">
        <v>45656</v>
      </c>
      <c r="O2" s="4">
        <v>2.14</v>
      </c>
      <c r="P2" s="4">
        <f>IF(IFERROR(VLOOKUP(D2,'Adjustement coefficients'!J$3:K$51,2,FALSE),1)=0,1,IFERROR(VLOOKUP(D2,'Adjustement coefficients'!J$3:K$51,2,FALSE),1))</f>
        <v>1</v>
      </c>
      <c r="Q2" s="4">
        <f t="shared" ref="Q2:Q65" si="0">O2*P2</f>
        <v>2.14</v>
      </c>
      <c r="R2" s="6">
        <v>45289</v>
      </c>
      <c r="S2" s="10"/>
      <c r="T2" s="11">
        <f t="shared" ref="T2:T65" si="1">IFERROR((M2-O2)/O2,"NA")</f>
        <v>-0.77850467289719627</v>
      </c>
      <c r="U2" s="5">
        <v>134825243</v>
      </c>
      <c r="V2" s="12">
        <f t="shared" ref="V2:V65" si="2">U2*M2</f>
        <v>63907165.181999996</v>
      </c>
      <c r="W2">
        <v>256</v>
      </c>
      <c r="X2" s="5">
        <v>21927</v>
      </c>
      <c r="Y2" s="5">
        <v>122965867</v>
      </c>
      <c r="Z2" s="4">
        <v>20261557.589999996</v>
      </c>
      <c r="AA2" s="4">
        <v>233786788.7299999</v>
      </c>
      <c r="AB2" s="13">
        <f t="shared" ref="AB2:AB65" si="3">(Y2/U2)*100</f>
        <v>91.20389050587508</v>
      </c>
      <c r="AC2" s="5">
        <v>21963</v>
      </c>
      <c r="AD2" s="5">
        <v>139122091</v>
      </c>
      <c r="AE2" s="4">
        <v>23454239.649999991</v>
      </c>
      <c r="AF2" s="4">
        <v>270438567.05999994</v>
      </c>
      <c r="AG2" s="13">
        <f t="shared" ref="AG2:AG65" si="4">(AD2/U2)*100</f>
        <v>103.18697589886784</v>
      </c>
    </row>
    <row r="3" spans="1:33" x14ac:dyDescent="0.2">
      <c r="A3" s="3">
        <v>2010588</v>
      </c>
      <c r="B3" s="3">
        <v>246140</v>
      </c>
      <c r="C3" s="3" t="s">
        <v>576</v>
      </c>
      <c r="D3" s="3" t="s">
        <v>574</v>
      </c>
      <c r="E3" s="3" t="s">
        <v>575</v>
      </c>
      <c r="F3" s="3" t="s">
        <v>6</v>
      </c>
      <c r="G3" s="3" t="s">
        <v>17</v>
      </c>
      <c r="H3" s="3" t="s">
        <v>21</v>
      </c>
      <c r="I3" s="3" t="s">
        <v>15</v>
      </c>
      <c r="J3" s="3">
        <v>20102010</v>
      </c>
      <c r="K3" s="3" t="s">
        <v>962</v>
      </c>
      <c r="L3" s="3" t="s">
        <v>10</v>
      </c>
      <c r="M3" s="4">
        <v>0.35899999999999999</v>
      </c>
      <c r="N3" s="6">
        <v>45656</v>
      </c>
      <c r="O3" s="4">
        <v>0.32650000000000001</v>
      </c>
      <c r="P3" s="4">
        <f>IF(IFERROR(VLOOKUP(D3,'Adjustement coefficients'!J$3:K$51,2,FALSE),1)=0,1,IFERROR(VLOOKUP(D3,'Adjustement coefficients'!J$3:K$51,2,FALSE),1))</f>
        <v>1</v>
      </c>
      <c r="Q3" s="4">
        <f t="shared" si="0"/>
        <v>0.32650000000000001</v>
      </c>
      <c r="R3" s="6">
        <v>45289</v>
      </c>
      <c r="S3" s="10"/>
      <c r="T3" s="11">
        <f t="shared" si="1"/>
        <v>9.954058192955581E-2</v>
      </c>
      <c r="U3" s="5">
        <v>288876175</v>
      </c>
      <c r="V3" s="12">
        <f t="shared" si="2"/>
        <v>103706546.825</v>
      </c>
      <c r="W3">
        <v>256</v>
      </c>
      <c r="X3" s="5">
        <v>5978</v>
      </c>
      <c r="Y3" s="5">
        <v>109071243</v>
      </c>
      <c r="Z3" s="4">
        <v>3602180.63</v>
      </c>
      <c r="AA3" s="4">
        <v>41515930.63000001</v>
      </c>
      <c r="AB3" s="13">
        <f t="shared" si="3"/>
        <v>37.757091944325282</v>
      </c>
      <c r="AC3" s="5">
        <v>5980</v>
      </c>
      <c r="AD3" s="5">
        <v>110179721</v>
      </c>
      <c r="AE3" s="4">
        <v>3639675.75</v>
      </c>
      <c r="AF3" s="4">
        <v>41955821.830000013</v>
      </c>
      <c r="AG3" s="13">
        <f t="shared" si="4"/>
        <v>38.140812754807492</v>
      </c>
    </row>
    <row r="4" spans="1:33" x14ac:dyDescent="0.2">
      <c r="A4" s="3">
        <v>2010589</v>
      </c>
      <c r="B4" s="3">
        <v>197464</v>
      </c>
      <c r="C4" s="3" t="s">
        <v>430</v>
      </c>
      <c r="D4" s="3" t="s">
        <v>428</v>
      </c>
      <c r="E4" s="3" t="s">
        <v>429</v>
      </c>
      <c r="F4" s="3" t="s">
        <v>6</v>
      </c>
      <c r="G4" s="3" t="s">
        <v>11</v>
      </c>
      <c r="H4" s="3" t="s">
        <v>21</v>
      </c>
      <c r="I4" s="3" t="s">
        <v>8</v>
      </c>
      <c r="J4" s="3">
        <v>50206030</v>
      </c>
      <c r="K4" s="3" t="s">
        <v>905</v>
      </c>
      <c r="L4" s="3" t="s">
        <v>10</v>
      </c>
      <c r="M4" s="4">
        <v>74.5</v>
      </c>
      <c r="N4" s="6">
        <v>45656</v>
      </c>
      <c r="O4" s="4">
        <v>87</v>
      </c>
      <c r="P4" s="4">
        <f>IF(IFERROR(VLOOKUP(D4,'Adjustement coefficients'!J$3:K$51,2,FALSE),1)=0,1,IFERROR(VLOOKUP(D4,'Adjustement coefficients'!J$3:K$51,2,FALSE),1))</f>
        <v>1</v>
      </c>
      <c r="Q4" s="4">
        <f t="shared" si="0"/>
        <v>87</v>
      </c>
      <c r="R4" s="6">
        <v>45289</v>
      </c>
      <c r="S4" s="10"/>
      <c r="T4" s="11">
        <f t="shared" si="1"/>
        <v>-0.14367816091954022</v>
      </c>
      <c r="U4" s="5">
        <v>60458231</v>
      </c>
      <c r="V4" s="12">
        <f t="shared" si="2"/>
        <v>4504138209.5</v>
      </c>
      <c r="W4">
        <v>256</v>
      </c>
      <c r="X4" s="5">
        <v>101191</v>
      </c>
      <c r="Y4" s="5">
        <v>22778436</v>
      </c>
      <c r="Z4" s="4">
        <v>187362827.72999981</v>
      </c>
      <c r="AA4" s="4">
        <v>2173266539.3999996</v>
      </c>
      <c r="AB4" s="13">
        <f t="shared" si="3"/>
        <v>37.676319044134786</v>
      </c>
      <c r="AC4" s="5">
        <v>101223</v>
      </c>
      <c r="AD4" s="5">
        <v>26054937</v>
      </c>
      <c r="AE4" s="4">
        <v>216033301.75999981</v>
      </c>
      <c r="AF4" s="4">
        <v>2500923905.1000009</v>
      </c>
      <c r="AG4" s="13">
        <f t="shared" si="4"/>
        <v>43.095764743761691</v>
      </c>
    </row>
    <row r="5" spans="1:33" x14ac:dyDescent="0.2">
      <c r="A5" s="3">
        <v>2010591</v>
      </c>
      <c r="B5" s="3">
        <v>236716</v>
      </c>
      <c r="C5" s="3" t="s">
        <v>274</v>
      </c>
      <c r="D5" s="3" t="s">
        <v>272</v>
      </c>
      <c r="E5" s="3" t="s">
        <v>273</v>
      </c>
      <c r="F5" s="3" t="s">
        <v>6</v>
      </c>
      <c r="G5" s="3" t="s">
        <v>11</v>
      </c>
      <c r="H5" s="3" t="s">
        <v>21</v>
      </c>
      <c r="I5" s="3" t="s">
        <v>32</v>
      </c>
      <c r="J5" s="3">
        <v>65101015</v>
      </c>
      <c r="K5" s="3" t="s">
        <v>945</v>
      </c>
      <c r="L5" s="3" t="s">
        <v>10</v>
      </c>
      <c r="M5" s="4">
        <v>38.200000000000003</v>
      </c>
      <c r="N5" s="6">
        <v>45656</v>
      </c>
      <c r="O5" s="4">
        <v>30.2</v>
      </c>
      <c r="P5" s="4">
        <f>IF(IFERROR(VLOOKUP(D5,'Adjustement coefficients'!J$3:K$51,2,FALSE),1)=0,1,IFERROR(VLOOKUP(D5,'Adjustement coefficients'!J$3:K$51,2,FALSE),1))</f>
        <v>1</v>
      </c>
      <c r="Q5" s="4">
        <f t="shared" si="0"/>
        <v>30.2</v>
      </c>
      <c r="R5" s="6">
        <v>45289</v>
      </c>
      <c r="S5" s="10"/>
      <c r="T5" s="11">
        <f t="shared" si="1"/>
        <v>0.26490066225165576</v>
      </c>
      <c r="U5" s="5">
        <v>114351800</v>
      </c>
      <c r="V5" s="12">
        <f t="shared" si="2"/>
        <v>4368238760</v>
      </c>
      <c r="W5">
        <v>256</v>
      </c>
      <c r="X5" s="5">
        <v>77157</v>
      </c>
      <c r="Y5" s="5">
        <v>45614554</v>
      </c>
      <c r="Z5" s="4">
        <v>129480380.07000002</v>
      </c>
      <c r="AA5" s="4">
        <v>1500968319.9500003</v>
      </c>
      <c r="AB5" s="13">
        <f t="shared" si="3"/>
        <v>39.889668549161449</v>
      </c>
      <c r="AC5" s="5">
        <v>77344</v>
      </c>
      <c r="AD5" s="5">
        <v>56276162</v>
      </c>
      <c r="AE5" s="4">
        <v>160469255.68999991</v>
      </c>
      <c r="AF5" s="4">
        <v>1861866587.8600004</v>
      </c>
      <c r="AG5" s="13">
        <f t="shared" si="4"/>
        <v>49.213184226221188</v>
      </c>
    </row>
    <row r="6" spans="1:33" x14ac:dyDescent="0.2">
      <c r="A6" s="3">
        <v>2010592</v>
      </c>
      <c r="B6" s="3">
        <v>167444</v>
      </c>
      <c r="C6" s="3" t="s">
        <v>680</v>
      </c>
      <c r="D6" s="3" t="s">
        <v>678</v>
      </c>
      <c r="E6" s="3" t="s">
        <v>679</v>
      </c>
      <c r="F6" s="3" t="s">
        <v>6</v>
      </c>
      <c r="G6" s="3" t="s">
        <v>24</v>
      </c>
      <c r="H6" s="3" t="s">
        <v>21</v>
      </c>
      <c r="I6" s="3" t="s">
        <v>22</v>
      </c>
      <c r="J6" s="3">
        <v>99999999</v>
      </c>
      <c r="K6" s="3" t="s">
        <v>1102</v>
      </c>
      <c r="L6" s="3" t="s">
        <v>10</v>
      </c>
      <c r="M6" s="4">
        <v>128.6</v>
      </c>
      <c r="N6" s="6">
        <v>45656</v>
      </c>
      <c r="O6" s="4">
        <v>119</v>
      </c>
      <c r="P6" s="4">
        <f>IF(IFERROR(VLOOKUP(D6,'Adjustement coefficients'!J$3:K$51,2,FALSE),1)=0,1,IFERROR(VLOOKUP(D6,'Adjustement coefficients'!J$3:K$51,2,FALSE),1))</f>
        <v>1</v>
      </c>
      <c r="Q6" s="4">
        <f t="shared" si="0"/>
        <v>119</v>
      </c>
      <c r="R6" s="6">
        <v>45289</v>
      </c>
      <c r="S6" s="10"/>
      <c r="T6" s="11">
        <f t="shared" si="1"/>
        <v>8.0672268907562975E-2</v>
      </c>
      <c r="U6" s="5">
        <v>2836270</v>
      </c>
      <c r="V6" s="12">
        <f t="shared" si="2"/>
        <v>364744322</v>
      </c>
      <c r="W6">
        <v>256</v>
      </c>
      <c r="X6" s="5">
        <v>491</v>
      </c>
      <c r="Y6" s="5">
        <v>73619</v>
      </c>
      <c r="Z6" s="4">
        <v>774553.99999999988</v>
      </c>
      <c r="AA6" s="4">
        <v>8985640.8200000003</v>
      </c>
      <c r="AB6" s="13">
        <f t="shared" si="3"/>
        <v>2.5956273556466769</v>
      </c>
      <c r="AC6" s="5">
        <v>505</v>
      </c>
      <c r="AD6" s="5">
        <v>483966</v>
      </c>
      <c r="AE6" s="4">
        <v>5047683.71</v>
      </c>
      <c r="AF6" s="4">
        <v>59300851.819999993</v>
      </c>
      <c r="AG6" s="13">
        <f t="shared" si="4"/>
        <v>17.063467159332504</v>
      </c>
    </row>
    <row r="7" spans="1:33" x14ac:dyDescent="0.2">
      <c r="A7" s="3">
        <v>2010593</v>
      </c>
      <c r="B7" s="3">
        <v>229531</v>
      </c>
      <c r="C7" s="3" t="s">
        <v>484</v>
      </c>
      <c r="D7" s="3" t="s">
        <v>482</v>
      </c>
      <c r="E7" s="3" t="s">
        <v>483</v>
      </c>
      <c r="F7" s="3" t="s">
        <v>6</v>
      </c>
      <c r="G7" s="3" t="s">
        <v>11</v>
      </c>
      <c r="H7" s="3" t="s">
        <v>21</v>
      </c>
      <c r="I7" s="3" t="s">
        <v>61</v>
      </c>
      <c r="J7" s="3">
        <v>50206030</v>
      </c>
      <c r="K7" s="3" t="s">
        <v>905</v>
      </c>
      <c r="L7" s="3" t="s">
        <v>10</v>
      </c>
      <c r="M7" s="4">
        <v>20.73</v>
      </c>
      <c r="N7" s="6">
        <v>45656</v>
      </c>
      <c r="O7" s="4">
        <v>13.324999999999999</v>
      </c>
      <c r="P7" s="4">
        <f>IF(IFERROR(VLOOKUP(D7,'Adjustement coefficients'!J$3:K$51,2,FALSE),1)=0,1,IFERROR(VLOOKUP(D7,'Adjustement coefficients'!J$3:K$51,2,FALSE),1))</f>
        <v>1</v>
      </c>
      <c r="Q7" s="4">
        <f t="shared" si="0"/>
        <v>13.324999999999999</v>
      </c>
      <c r="R7" s="6">
        <v>45289</v>
      </c>
      <c r="S7" s="10"/>
      <c r="T7" s="11">
        <f t="shared" si="1"/>
        <v>0.55572232645403385</v>
      </c>
      <c r="U7" s="5">
        <v>443700279</v>
      </c>
      <c r="V7" s="12">
        <f t="shared" si="2"/>
        <v>9197906783.6700001</v>
      </c>
      <c r="W7">
        <v>256</v>
      </c>
      <c r="X7" s="5">
        <v>705052</v>
      </c>
      <c r="Y7" s="5">
        <v>966528007</v>
      </c>
      <c r="Z7" s="4">
        <v>1591396152.339999</v>
      </c>
      <c r="AA7" s="4">
        <v>18504216739.419983</v>
      </c>
      <c r="AB7" s="13">
        <f t="shared" si="3"/>
        <v>217.83353600280248</v>
      </c>
      <c r="AC7" s="5">
        <v>705053</v>
      </c>
      <c r="AD7" s="5">
        <v>966626876</v>
      </c>
      <c r="AE7" s="4">
        <v>1591507921.1099989</v>
      </c>
      <c r="AF7" s="4">
        <v>18505531697.119984</v>
      </c>
      <c r="AG7" s="13">
        <f t="shared" si="4"/>
        <v>217.85581883756265</v>
      </c>
    </row>
    <row r="8" spans="1:33" x14ac:dyDescent="0.2">
      <c r="A8" s="3">
        <v>2010594</v>
      </c>
      <c r="B8" s="3">
        <v>232587</v>
      </c>
      <c r="C8" s="3" t="s">
        <v>115</v>
      </c>
      <c r="D8" s="3" t="s">
        <v>1033</v>
      </c>
      <c r="E8" s="3" t="s">
        <v>114</v>
      </c>
      <c r="F8" s="3" t="s">
        <v>6</v>
      </c>
      <c r="G8" s="3" t="s">
        <v>11</v>
      </c>
      <c r="H8" s="3" t="s">
        <v>21</v>
      </c>
      <c r="I8" s="3" t="s">
        <v>8</v>
      </c>
      <c r="J8" s="3">
        <v>45102010</v>
      </c>
      <c r="K8" s="3" t="s">
        <v>915</v>
      </c>
      <c r="L8" s="3" t="s">
        <v>10</v>
      </c>
      <c r="M8" s="4">
        <v>9.11E-2</v>
      </c>
      <c r="N8" s="6">
        <v>45656</v>
      </c>
      <c r="O8" s="4">
        <v>1.61</v>
      </c>
      <c r="P8" s="4">
        <f>IF(IFERROR(VLOOKUP(D8,'Adjustement coefficients'!J$3:K$51,2,FALSE),1)=0,1,IFERROR(VLOOKUP(D8,'Adjustement coefficients'!J$3:K$51,2,FALSE),1))</f>
        <v>10.139889413259086</v>
      </c>
      <c r="Q8" s="4">
        <f t="shared" si="0"/>
        <v>16.325221955347128</v>
      </c>
      <c r="R8" s="6">
        <v>45289</v>
      </c>
      <c r="S8" s="10"/>
      <c r="T8" s="11">
        <f t="shared" si="1"/>
        <v>-0.94341614906832305</v>
      </c>
      <c r="U8" s="5">
        <v>7170808449</v>
      </c>
      <c r="V8" s="12">
        <f t="shared" si="2"/>
        <v>653260649.70389998</v>
      </c>
      <c r="W8">
        <v>256</v>
      </c>
      <c r="X8" s="5">
        <v>67020</v>
      </c>
      <c r="Y8" s="5">
        <v>1512366515</v>
      </c>
      <c r="Z8" s="4">
        <v>44368055.059999995</v>
      </c>
      <c r="AA8" s="4">
        <v>514928890.80000013</v>
      </c>
      <c r="AB8" s="13">
        <f t="shared" si="3"/>
        <v>21.090599836213809</v>
      </c>
      <c r="AC8" s="5">
        <v>67027</v>
      </c>
      <c r="AD8" s="5">
        <v>1673442265</v>
      </c>
      <c r="AE8" s="4">
        <v>60924783.199999958</v>
      </c>
      <c r="AF8" s="4">
        <v>704410277.25000024</v>
      </c>
      <c r="AG8" s="13">
        <f t="shared" si="4"/>
        <v>23.336870269256302</v>
      </c>
    </row>
    <row r="9" spans="1:33" x14ac:dyDescent="0.2">
      <c r="A9" s="3">
        <v>2010595</v>
      </c>
      <c r="B9" s="3">
        <v>219090</v>
      </c>
      <c r="C9" s="3" t="s">
        <v>176</v>
      </c>
      <c r="D9" s="3" t="s">
        <v>174</v>
      </c>
      <c r="E9" s="3" t="s">
        <v>175</v>
      </c>
      <c r="F9" s="3" t="s">
        <v>6</v>
      </c>
      <c r="G9" s="3" t="s">
        <v>24</v>
      </c>
      <c r="H9" s="3" t="s">
        <v>21</v>
      </c>
      <c r="I9" s="3" t="s">
        <v>22</v>
      </c>
      <c r="J9" s="3">
        <v>40202010</v>
      </c>
      <c r="K9" s="3" t="s">
        <v>932</v>
      </c>
      <c r="L9" s="3" t="s">
        <v>10</v>
      </c>
      <c r="M9" s="4">
        <v>0.128</v>
      </c>
      <c r="N9" s="6">
        <v>45656</v>
      </c>
      <c r="O9" s="4">
        <v>0.36399999999999999</v>
      </c>
      <c r="P9" s="4">
        <f>IF(IFERROR(VLOOKUP(D9,'Adjustement coefficients'!J$3:K$51,2,FALSE),1)=0,1,IFERROR(VLOOKUP(D9,'Adjustement coefficients'!J$3:K$51,2,FALSE),1))</f>
        <v>0.68264459274469502</v>
      </c>
      <c r="Q9" s="4">
        <f t="shared" si="0"/>
        <v>0.24848263175906898</v>
      </c>
      <c r="R9" s="6">
        <v>45289</v>
      </c>
      <c r="S9" s="10"/>
      <c r="T9" s="11">
        <f t="shared" si="1"/>
        <v>-0.64835164835164838</v>
      </c>
      <c r="U9" s="5">
        <v>261837583</v>
      </c>
      <c r="V9" s="12">
        <f t="shared" si="2"/>
        <v>33515210.624000002</v>
      </c>
      <c r="W9">
        <v>256</v>
      </c>
      <c r="X9" s="5">
        <v>1464</v>
      </c>
      <c r="Y9" s="5">
        <v>26255368</v>
      </c>
      <c r="Z9" s="4">
        <v>470282.20000000013</v>
      </c>
      <c r="AA9" s="4">
        <v>5460743.4299999969</v>
      </c>
      <c r="AB9" s="13">
        <f t="shared" si="3"/>
        <v>10.027348900482327</v>
      </c>
      <c r="AC9" s="5">
        <v>1464</v>
      </c>
      <c r="AD9" s="5">
        <v>26255368</v>
      </c>
      <c r="AE9" s="4">
        <v>470282.20000000013</v>
      </c>
      <c r="AF9" s="4">
        <v>5460743.4299999969</v>
      </c>
      <c r="AG9" s="13">
        <f t="shared" si="4"/>
        <v>10.027348900482327</v>
      </c>
    </row>
    <row r="10" spans="1:33" x14ac:dyDescent="0.2">
      <c r="A10" s="3">
        <v>2010598</v>
      </c>
      <c r="B10" s="3">
        <v>212464</v>
      </c>
      <c r="C10" s="3" t="s">
        <v>336</v>
      </c>
      <c r="D10" s="3" t="s">
        <v>334</v>
      </c>
      <c r="E10" s="3" t="s">
        <v>335</v>
      </c>
      <c r="F10" s="3" t="s">
        <v>6</v>
      </c>
      <c r="G10" s="3" t="s">
        <v>24</v>
      </c>
      <c r="H10" s="3" t="s">
        <v>21</v>
      </c>
      <c r="I10" s="3" t="s">
        <v>22</v>
      </c>
      <c r="J10" s="3">
        <v>99999999</v>
      </c>
      <c r="K10" s="3" t="s">
        <v>1102</v>
      </c>
      <c r="L10" s="3" t="s">
        <v>10</v>
      </c>
      <c r="M10" s="4">
        <v>150</v>
      </c>
      <c r="N10" s="6">
        <v>45656</v>
      </c>
      <c r="O10" s="4">
        <v>148</v>
      </c>
      <c r="P10" s="4">
        <f>IF(IFERROR(VLOOKUP(D10,'Adjustement coefficients'!J$3:K$51,2,FALSE),1)=0,1,IFERROR(VLOOKUP(D10,'Adjustement coefficients'!J$3:K$51,2,FALSE),1))</f>
        <v>1</v>
      </c>
      <c r="Q10" s="4">
        <f t="shared" si="0"/>
        <v>148</v>
      </c>
      <c r="R10" s="6">
        <v>45289</v>
      </c>
      <c r="S10" s="10"/>
      <c r="T10" s="11">
        <f t="shared" si="1"/>
        <v>1.3513513513513514E-2</v>
      </c>
      <c r="U10" s="5">
        <v>3972475</v>
      </c>
      <c r="V10" s="12">
        <f t="shared" si="2"/>
        <v>595871250</v>
      </c>
      <c r="W10">
        <v>256</v>
      </c>
      <c r="X10" s="5">
        <v>810</v>
      </c>
      <c r="Y10" s="5">
        <v>68957</v>
      </c>
      <c r="Z10" s="4">
        <v>858132.66000000027</v>
      </c>
      <c r="AA10" s="4">
        <v>9947953.0799999982</v>
      </c>
      <c r="AB10" s="13">
        <f t="shared" si="3"/>
        <v>1.7358699551287295</v>
      </c>
      <c r="AC10" s="5">
        <v>819</v>
      </c>
      <c r="AD10" s="5">
        <v>171305</v>
      </c>
      <c r="AE10" s="4">
        <v>2134956.3399999989</v>
      </c>
      <c r="AF10" s="4">
        <v>24774765.879999999</v>
      </c>
      <c r="AG10" s="13">
        <f t="shared" si="4"/>
        <v>4.3122990075456737</v>
      </c>
    </row>
    <row r="11" spans="1:33" x14ac:dyDescent="0.2">
      <c r="A11" s="3">
        <v>2010599</v>
      </c>
      <c r="B11" s="3">
        <v>238771</v>
      </c>
      <c r="C11" s="3" t="s">
        <v>600</v>
      </c>
      <c r="D11" s="3" t="s">
        <v>597</v>
      </c>
      <c r="E11" s="3" t="s">
        <v>598</v>
      </c>
      <c r="F11" s="3" t="s">
        <v>6</v>
      </c>
      <c r="G11" s="3" t="s">
        <v>11</v>
      </c>
      <c r="H11" s="3" t="s">
        <v>599</v>
      </c>
      <c r="I11" s="3" t="s">
        <v>8</v>
      </c>
      <c r="J11" s="3">
        <v>50206030</v>
      </c>
      <c r="K11" s="3" t="s">
        <v>905</v>
      </c>
      <c r="L11" s="3" t="s">
        <v>10</v>
      </c>
      <c r="M11" s="4">
        <v>231</v>
      </c>
      <c r="N11" s="6">
        <v>45656</v>
      </c>
      <c r="O11" s="4">
        <v>269.5</v>
      </c>
      <c r="P11" s="4">
        <f>IF(IFERROR(VLOOKUP(D11,'Adjustement coefficients'!J$3:K$51,2,FALSE),1)=0,1,IFERROR(VLOOKUP(D11,'Adjustement coefficients'!J$3:K$51,2,FALSE),1))</f>
        <v>1</v>
      </c>
      <c r="Q11" s="4">
        <f t="shared" si="0"/>
        <v>269.5</v>
      </c>
      <c r="R11" s="6">
        <v>45289</v>
      </c>
      <c r="S11" s="10"/>
      <c r="T11" s="11">
        <f t="shared" si="1"/>
        <v>-0.14285714285714285</v>
      </c>
      <c r="U11" s="5">
        <v>32890000</v>
      </c>
      <c r="V11" s="12">
        <f t="shared" si="2"/>
        <v>7597590000</v>
      </c>
      <c r="W11">
        <v>256</v>
      </c>
      <c r="X11" s="5">
        <v>148376</v>
      </c>
      <c r="Y11" s="5">
        <v>15656478</v>
      </c>
      <c r="Z11" s="4">
        <v>414758613.36000001</v>
      </c>
      <c r="AA11" s="4">
        <v>4812657862</v>
      </c>
      <c r="AB11" s="13">
        <f t="shared" si="3"/>
        <v>47.602547886895714</v>
      </c>
      <c r="AC11" s="5">
        <v>148396</v>
      </c>
      <c r="AD11" s="5">
        <v>16003822</v>
      </c>
      <c r="AE11" s="4">
        <v>424016045.55000007</v>
      </c>
      <c r="AF11" s="4">
        <v>4921797454.25</v>
      </c>
      <c r="AG11" s="13">
        <f t="shared" si="4"/>
        <v>48.658625722103984</v>
      </c>
    </row>
    <row r="12" spans="1:33" x14ac:dyDescent="0.2">
      <c r="A12" s="3">
        <v>2010600</v>
      </c>
      <c r="B12" s="3">
        <v>241895</v>
      </c>
      <c r="C12" s="3" t="s">
        <v>342</v>
      </c>
      <c r="D12" s="3" t="s">
        <v>1034</v>
      </c>
      <c r="E12" s="3" t="s">
        <v>341</v>
      </c>
      <c r="F12" s="3" t="s">
        <v>6</v>
      </c>
      <c r="G12" s="3" t="s">
        <v>11</v>
      </c>
      <c r="H12" s="3" t="s">
        <v>7</v>
      </c>
      <c r="I12" s="3" t="s">
        <v>444</v>
      </c>
      <c r="J12" s="3">
        <v>50206030</v>
      </c>
      <c r="K12" s="3" t="s">
        <v>905</v>
      </c>
      <c r="L12" s="3" t="s">
        <v>10</v>
      </c>
      <c r="M12" s="4">
        <v>60.75</v>
      </c>
      <c r="N12" s="6">
        <v>45656</v>
      </c>
      <c r="O12" s="4">
        <v>70.2</v>
      </c>
      <c r="P12" s="4">
        <f>IF(IFERROR(VLOOKUP(D12,'Adjustement coefficients'!J$3:K$51,2,FALSE),1)=0,1,IFERROR(VLOOKUP(D12,'Adjustement coefficients'!J$3:K$51,2,FALSE),1))</f>
        <v>1</v>
      </c>
      <c r="Q12" s="4">
        <f t="shared" si="0"/>
        <v>70.2</v>
      </c>
      <c r="R12" s="6">
        <v>45289</v>
      </c>
      <c r="S12" s="10"/>
      <c r="T12" s="11">
        <f t="shared" si="1"/>
        <v>-0.13461538461538464</v>
      </c>
      <c r="U12" s="5">
        <v>512563532</v>
      </c>
      <c r="V12" s="12">
        <f t="shared" si="2"/>
        <v>31138234569</v>
      </c>
      <c r="W12">
        <v>256</v>
      </c>
      <c r="X12" s="5">
        <v>462401</v>
      </c>
      <c r="Y12" s="5">
        <v>307698725</v>
      </c>
      <c r="Z12" s="4">
        <v>2003168359.6399999</v>
      </c>
      <c r="AA12" s="4">
        <v>23231914517.439999</v>
      </c>
      <c r="AB12" s="13">
        <f t="shared" si="3"/>
        <v>60.031333832778408</v>
      </c>
      <c r="AC12" s="5">
        <v>462654</v>
      </c>
      <c r="AD12" s="5">
        <v>359885247</v>
      </c>
      <c r="AE12" s="4">
        <v>2347624332.5300002</v>
      </c>
      <c r="AF12" s="4">
        <v>27210165406.089981</v>
      </c>
      <c r="AG12" s="13">
        <f t="shared" si="4"/>
        <v>70.212807687613648</v>
      </c>
    </row>
    <row r="13" spans="1:33" x14ac:dyDescent="0.2">
      <c r="A13" s="3">
        <v>2013915</v>
      </c>
      <c r="B13" s="3">
        <v>238907</v>
      </c>
      <c r="C13" s="3" t="s">
        <v>149</v>
      </c>
      <c r="D13" s="3" t="s">
        <v>147</v>
      </c>
      <c r="E13" s="3" t="s">
        <v>148</v>
      </c>
      <c r="F13" s="3" t="s">
        <v>6</v>
      </c>
      <c r="G13" s="3" t="s">
        <v>24</v>
      </c>
      <c r="H13" s="3" t="s">
        <v>21</v>
      </c>
      <c r="I13" s="3" t="s">
        <v>22</v>
      </c>
      <c r="J13" s="3">
        <v>35101010</v>
      </c>
      <c r="K13" s="3" t="s">
        <v>927</v>
      </c>
      <c r="L13" s="3" t="s">
        <v>10</v>
      </c>
      <c r="M13" s="4">
        <v>50</v>
      </c>
      <c r="N13" s="6">
        <v>45653</v>
      </c>
      <c r="O13" s="4">
        <v>47.4</v>
      </c>
      <c r="P13" s="4">
        <f>IF(IFERROR(VLOOKUP(D13,'Adjustement coefficients'!J$3:K$51,2,FALSE),1)=0,1,IFERROR(VLOOKUP(D13,'Adjustement coefficients'!J$3:K$51,2,FALSE),1))</f>
        <v>1</v>
      </c>
      <c r="Q13" s="4">
        <f t="shared" si="0"/>
        <v>47.4</v>
      </c>
      <c r="R13" s="6">
        <v>45289</v>
      </c>
      <c r="S13" s="10"/>
      <c r="T13" s="11">
        <f t="shared" si="1"/>
        <v>5.4852320675105516E-2</v>
      </c>
      <c r="U13" s="5">
        <v>8696077</v>
      </c>
      <c r="V13" s="12">
        <f t="shared" si="2"/>
        <v>434803850</v>
      </c>
      <c r="W13">
        <v>256</v>
      </c>
      <c r="X13" s="5">
        <v>47</v>
      </c>
      <c r="Y13" s="5">
        <v>26134</v>
      </c>
      <c r="Z13" s="4">
        <v>109475.97999999998</v>
      </c>
      <c r="AA13" s="4">
        <v>1273790.1999999997</v>
      </c>
      <c r="AB13" s="13">
        <f t="shared" si="3"/>
        <v>0.30052631778674455</v>
      </c>
      <c r="AC13" s="5">
        <v>48</v>
      </c>
      <c r="AD13" s="5">
        <v>56134</v>
      </c>
      <c r="AE13" s="4">
        <v>237982.48</v>
      </c>
      <c r="AF13" s="4">
        <v>2773790.2</v>
      </c>
      <c r="AG13" s="13">
        <f t="shared" si="4"/>
        <v>0.64550946363515405</v>
      </c>
    </row>
    <row r="14" spans="1:33" x14ac:dyDescent="0.2">
      <c r="A14" s="3">
        <v>2013917</v>
      </c>
      <c r="B14" s="3">
        <v>250422</v>
      </c>
      <c r="C14" s="3" t="s">
        <v>140</v>
      </c>
      <c r="D14" s="3" t="s">
        <v>993</v>
      </c>
      <c r="E14" s="3" t="s">
        <v>1035</v>
      </c>
      <c r="F14" s="3" t="s">
        <v>6</v>
      </c>
      <c r="G14" s="3" t="s">
        <v>24</v>
      </c>
      <c r="H14" s="3" t="s">
        <v>21</v>
      </c>
      <c r="I14" s="3" t="s">
        <v>22</v>
      </c>
      <c r="J14" s="3">
        <v>50205020</v>
      </c>
      <c r="K14" s="3" t="s">
        <v>909</v>
      </c>
      <c r="L14" s="3" t="s">
        <v>10</v>
      </c>
      <c r="M14" s="4">
        <v>4.4000000000000004</v>
      </c>
      <c r="N14" s="6">
        <v>45656</v>
      </c>
      <c r="O14" s="4">
        <v>5.97</v>
      </c>
      <c r="P14" s="4">
        <f>IF(IFERROR(VLOOKUP(D14,'Adjustement coefficients'!J$3:K$51,2,FALSE),1)=0,1,IFERROR(VLOOKUP(D14,'Adjustement coefficients'!J$3:K$51,2,FALSE),1))</f>
        <v>1</v>
      </c>
      <c r="Q14" s="4">
        <f t="shared" si="0"/>
        <v>5.97</v>
      </c>
      <c r="R14" s="6">
        <v>45289</v>
      </c>
      <c r="S14" s="10"/>
      <c r="T14" s="11">
        <f t="shared" si="1"/>
        <v>-0.26298157453936338</v>
      </c>
      <c r="U14" s="5">
        <v>21011898</v>
      </c>
      <c r="V14" s="12">
        <f t="shared" si="2"/>
        <v>92452351.200000003</v>
      </c>
      <c r="W14">
        <v>256</v>
      </c>
      <c r="X14" s="5">
        <v>10483</v>
      </c>
      <c r="Y14" s="5">
        <v>24004444</v>
      </c>
      <c r="Z14" s="4">
        <v>11971581.829999991</v>
      </c>
      <c r="AA14" s="4">
        <v>138620648.59999999</v>
      </c>
      <c r="AB14" s="13">
        <f t="shared" si="3"/>
        <v>114.24214985243123</v>
      </c>
      <c r="AC14" s="5">
        <v>10498</v>
      </c>
      <c r="AD14" s="5">
        <v>30840490</v>
      </c>
      <c r="AE14" s="4">
        <v>15830509.869999999</v>
      </c>
      <c r="AF14" s="4">
        <v>183418936.54000005</v>
      </c>
      <c r="AG14" s="13">
        <f t="shared" si="4"/>
        <v>146.77631692291672</v>
      </c>
    </row>
    <row r="15" spans="1:33" x14ac:dyDescent="0.2">
      <c r="A15" s="3">
        <v>2014006</v>
      </c>
      <c r="B15" s="3">
        <v>235573</v>
      </c>
      <c r="C15" s="3" t="s">
        <v>407</v>
      </c>
      <c r="D15" s="3" t="s">
        <v>405</v>
      </c>
      <c r="E15" s="3" t="s">
        <v>406</v>
      </c>
      <c r="F15" s="3" t="s">
        <v>6</v>
      </c>
      <c r="G15" s="3" t="s">
        <v>24</v>
      </c>
      <c r="H15" s="3" t="s">
        <v>21</v>
      </c>
      <c r="I15" s="3" t="s">
        <v>22</v>
      </c>
      <c r="J15" s="3">
        <v>30101010</v>
      </c>
      <c r="K15" s="3" t="s">
        <v>907</v>
      </c>
      <c r="L15" s="3" t="s">
        <v>10</v>
      </c>
      <c r="M15" s="4">
        <v>2</v>
      </c>
      <c r="N15" s="6">
        <v>45656</v>
      </c>
      <c r="O15" s="4">
        <v>1.7450000000000001</v>
      </c>
      <c r="P15" s="4">
        <f>IF(IFERROR(VLOOKUP(D15,'Adjustement coefficients'!J$3:K$51,2,FALSE),1)=0,1,IFERROR(VLOOKUP(D15,'Adjustement coefficients'!J$3:K$51,2,FALSE),1))</f>
        <v>1</v>
      </c>
      <c r="Q15" s="4">
        <f t="shared" si="0"/>
        <v>1.7450000000000001</v>
      </c>
      <c r="R15" s="6">
        <v>45289</v>
      </c>
      <c r="S15" s="10"/>
      <c r="T15" s="11">
        <f t="shared" si="1"/>
        <v>0.14613180515759305</v>
      </c>
      <c r="U15" s="5">
        <v>378261512</v>
      </c>
      <c r="V15" s="12">
        <f t="shared" si="2"/>
        <v>756523024</v>
      </c>
      <c r="W15">
        <v>256</v>
      </c>
      <c r="X15" s="5">
        <v>3607</v>
      </c>
      <c r="Y15" s="5">
        <v>36401210</v>
      </c>
      <c r="Z15" s="4">
        <v>5712532.5000000009</v>
      </c>
      <c r="AA15" s="4">
        <v>66330230.660000011</v>
      </c>
      <c r="AB15" s="13">
        <f t="shared" si="3"/>
        <v>9.6232920466938747</v>
      </c>
      <c r="AC15" s="5">
        <v>3611</v>
      </c>
      <c r="AD15" s="5">
        <v>38110880</v>
      </c>
      <c r="AE15" s="4">
        <v>5981612.2800000021</v>
      </c>
      <c r="AF15" s="4">
        <v>69446419.960000008</v>
      </c>
      <c r="AG15" s="13">
        <f t="shared" si="4"/>
        <v>10.075273003191507</v>
      </c>
    </row>
    <row r="16" spans="1:33" x14ac:dyDescent="0.2">
      <c r="A16" s="3">
        <v>2014087</v>
      </c>
      <c r="B16" s="3">
        <v>226707</v>
      </c>
      <c r="C16" s="3" t="s">
        <v>686</v>
      </c>
      <c r="D16" s="3" t="s">
        <v>684</v>
      </c>
      <c r="E16" s="3" t="s">
        <v>685</v>
      </c>
      <c r="F16" s="3" t="s">
        <v>6</v>
      </c>
      <c r="G16" s="3" t="s">
        <v>24</v>
      </c>
      <c r="H16" s="3" t="s">
        <v>21</v>
      </c>
      <c r="I16" s="3" t="s">
        <v>22</v>
      </c>
      <c r="J16" s="3">
        <v>30101010</v>
      </c>
      <c r="K16" s="3" t="s">
        <v>907</v>
      </c>
      <c r="L16" s="3" t="s">
        <v>10</v>
      </c>
      <c r="M16" s="4">
        <v>125.38</v>
      </c>
      <c r="N16" s="6">
        <v>45656</v>
      </c>
      <c r="O16" s="4">
        <v>119</v>
      </c>
      <c r="P16" s="4">
        <f>IF(IFERROR(VLOOKUP(D16,'Adjustement coefficients'!J$3:K$51,2,FALSE),1)=0,1,IFERROR(VLOOKUP(D16,'Adjustement coefficients'!J$3:K$51,2,FALSE),1))</f>
        <v>1</v>
      </c>
      <c r="Q16" s="4">
        <f t="shared" si="0"/>
        <v>119</v>
      </c>
      <c r="R16" s="6">
        <v>45289</v>
      </c>
      <c r="S16" s="10"/>
      <c r="T16" s="11">
        <f t="shared" si="1"/>
        <v>5.3613445378151221E-2</v>
      </c>
      <c r="U16" s="5">
        <v>2787129</v>
      </c>
      <c r="V16" s="12">
        <f t="shared" si="2"/>
        <v>349450234.01999998</v>
      </c>
      <c r="W16">
        <v>256</v>
      </c>
      <c r="X16" s="5">
        <v>344</v>
      </c>
      <c r="Y16" s="5">
        <v>56786</v>
      </c>
      <c r="Z16" s="4">
        <v>554272.22</v>
      </c>
      <c r="AA16" s="4">
        <v>6474488.2600000007</v>
      </c>
      <c r="AB16" s="13">
        <f t="shared" si="3"/>
        <v>2.0374370902817915</v>
      </c>
      <c r="AC16" s="5">
        <v>346</v>
      </c>
      <c r="AD16" s="5">
        <v>80224</v>
      </c>
      <c r="AE16" s="4">
        <v>775069.33000000019</v>
      </c>
      <c r="AF16" s="4">
        <v>9052668.2600000035</v>
      </c>
      <c r="AG16" s="13">
        <f t="shared" si="4"/>
        <v>2.8783741262065732</v>
      </c>
    </row>
    <row r="17" spans="1:33" x14ac:dyDescent="0.2">
      <c r="A17" s="3">
        <v>2014090</v>
      </c>
      <c r="B17" s="3">
        <v>228395</v>
      </c>
      <c r="C17" s="3" t="s">
        <v>313</v>
      </c>
      <c r="D17" s="3" t="s">
        <v>311</v>
      </c>
      <c r="E17" s="3" t="s">
        <v>312</v>
      </c>
      <c r="F17" s="3" t="s">
        <v>6</v>
      </c>
      <c r="G17" s="3" t="s">
        <v>11</v>
      </c>
      <c r="H17" s="3" t="s">
        <v>21</v>
      </c>
      <c r="I17" s="3" t="s">
        <v>8</v>
      </c>
      <c r="J17" s="3">
        <v>20103010</v>
      </c>
      <c r="K17" s="3" t="s">
        <v>922</v>
      </c>
      <c r="L17" s="3" t="s">
        <v>10</v>
      </c>
      <c r="M17" s="4">
        <v>39.200000000000003</v>
      </c>
      <c r="N17" s="6">
        <v>45656</v>
      </c>
      <c r="O17" s="4">
        <v>41.5</v>
      </c>
      <c r="P17" s="4">
        <f>IF(IFERROR(VLOOKUP(D17,'Adjustement coefficients'!J$3:K$51,2,FALSE),1)=0,1,IFERROR(VLOOKUP(D17,'Adjustement coefficients'!J$3:K$51,2,FALSE),1))</f>
        <v>1</v>
      </c>
      <c r="Q17" s="4">
        <f t="shared" si="0"/>
        <v>41.5</v>
      </c>
      <c r="R17" s="6">
        <v>45289</v>
      </c>
      <c r="S17" s="10"/>
      <c r="T17" s="11">
        <f t="shared" si="1"/>
        <v>-5.5421686746987886E-2</v>
      </c>
      <c r="U17" s="5">
        <v>15422350</v>
      </c>
      <c r="V17" s="12">
        <f t="shared" si="2"/>
        <v>604556120</v>
      </c>
      <c r="W17">
        <v>256</v>
      </c>
      <c r="X17" s="5">
        <v>3055</v>
      </c>
      <c r="Y17" s="5">
        <v>1238156</v>
      </c>
      <c r="Z17" s="4">
        <v>4720433.9700000007</v>
      </c>
      <c r="AA17" s="4">
        <v>54951692.700000003</v>
      </c>
      <c r="AB17" s="13">
        <f t="shared" si="3"/>
        <v>8.0283225319098577</v>
      </c>
      <c r="AC17" s="5">
        <v>3069</v>
      </c>
      <c r="AD17" s="5">
        <v>2346559</v>
      </c>
      <c r="AE17" s="4">
        <v>8693424.9899999984</v>
      </c>
      <c r="AF17" s="4">
        <v>101292902.25000001</v>
      </c>
      <c r="AG17" s="13">
        <f t="shared" si="4"/>
        <v>15.215314138247413</v>
      </c>
    </row>
    <row r="18" spans="1:33" x14ac:dyDescent="0.2">
      <c r="A18" s="3">
        <v>2014091</v>
      </c>
      <c r="B18" s="3">
        <v>198169</v>
      </c>
      <c r="C18" s="3" t="s">
        <v>511</v>
      </c>
      <c r="D18" s="3" t="s">
        <v>509</v>
      </c>
      <c r="E18" s="3" t="s">
        <v>510</v>
      </c>
      <c r="F18" s="3" t="s">
        <v>6</v>
      </c>
      <c r="G18" s="3" t="s">
        <v>24</v>
      </c>
      <c r="H18" s="3" t="s">
        <v>21</v>
      </c>
      <c r="I18" s="3" t="s">
        <v>22</v>
      </c>
      <c r="J18" s="3">
        <v>30101010</v>
      </c>
      <c r="K18" s="3" t="s">
        <v>907</v>
      </c>
      <c r="L18" s="3" t="s">
        <v>10</v>
      </c>
      <c r="M18" s="4">
        <v>101.02</v>
      </c>
      <c r="N18" s="6">
        <v>45649</v>
      </c>
      <c r="O18" s="4">
        <v>112</v>
      </c>
      <c r="P18" s="4">
        <f>IF(IFERROR(VLOOKUP(D18,'Adjustement coefficients'!J$3:K$51,2,FALSE),1)=0,1,IFERROR(VLOOKUP(D18,'Adjustement coefficients'!J$3:K$51,2,FALSE),1))</f>
        <v>1</v>
      </c>
      <c r="Q18" s="4">
        <f t="shared" si="0"/>
        <v>112</v>
      </c>
      <c r="R18" s="6">
        <v>45289</v>
      </c>
      <c r="S18" s="10"/>
      <c r="T18" s="11">
        <f t="shared" si="1"/>
        <v>-9.8035714285714323E-2</v>
      </c>
      <c r="U18" s="5">
        <v>1128571</v>
      </c>
      <c r="V18" s="12">
        <f t="shared" si="2"/>
        <v>114008242.42</v>
      </c>
      <c r="W18">
        <v>256</v>
      </c>
      <c r="X18" s="5">
        <v>543</v>
      </c>
      <c r="Y18" s="5">
        <v>151698</v>
      </c>
      <c r="Z18" s="4">
        <v>1356549.8700000006</v>
      </c>
      <c r="AA18" s="4">
        <v>15812906.360000005</v>
      </c>
      <c r="AB18" s="13">
        <f t="shared" si="3"/>
        <v>13.44160004111394</v>
      </c>
      <c r="AC18" s="5">
        <v>548</v>
      </c>
      <c r="AD18" s="5">
        <v>190681</v>
      </c>
      <c r="AE18" s="4">
        <v>1691599.3100000003</v>
      </c>
      <c r="AF18" s="4">
        <v>19760830.560000002</v>
      </c>
      <c r="AG18" s="13">
        <f t="shared" si="4"/>
        <v>16.89579122624983</v>
      </c>
    </row>
    <row r="19" spans="1:33" x14ac:dyDescent="0.2">
      <c r="A19" s="3">
        <v>2014092</v>
      </c>
      <c r="B19" s="3">
        <v>601182</v>
      </c>
      <c r="C19" s="3" t="s">
        <v>836</v>
      </c>
      <c r="D19" s="3" t="s">
        <v>834</v>
      </c>
      <c r="E19" s="3" t="s">
        <v>835</v>
      </c>
      <c r="F19" s="3" t="s">
        <v>6</v>
      </c>
      <c r="G19" s="3" t="s">
        <v>24</v>
      </c>
      <c r="H19" s="3" t="s">
        <v>21</v>
      </c>
      <c r="I19" s="3" t="s">
        <v>22</v>
      </c>
      <c r="J19" s="3">
        <v>99999999</v>
      </c>
      <c r="K19" s="3" t="s">
        <v>1102</v>
      </c>
      <c r="L19" s="3" t="s">
        <v>10</v>
      </c>
      <c r="M19" s="4">
        <v>117.36</v>
      </c>
      <c r="N19" s="6">
        <v>45656</v>
      </c>
      <c r="O19" s="4">
        <v>116</v>
      </c>
      <c r="P19" s="4">
        <f>IF(IFERROR(VLOOKUP(D19,'Adjustement coefficients'!J$3:K$51,2,FALSE),1)=0,1,IFERROR(VLOOKUP(D19,'Adjustement coefficients'!J$3:K$51,2,FALSE),1))</f>
        <v>1</v>
      </c>
      <c r="Q19" s="4">
        <f t="shared" si="0"/>
        <v>116</v>
      </c>
      <c r="R19" s="6">
        <v>45289</v>
      </c>
      <c r="S19" s="10"/>
      <c r="T19" s="11">
        <f t="shared" si="1"/>
        <v>1.1724137931034478E-2</v>
      </c>
      <c r="U19" s="5">
        <v>1887448</v>
      </c>
      <c r="V19" s="12">
        <f t="shared" si="2"/>
        <v>221510897.28</v>
      </c>
      <c r="W19">
        <v>256</v>
      </c>
      <c r="X19" s="5">
        <v>286</v>
      </c>
      <c r="Y19" s="5">
        <v>33203</v>
      </c>
      <c r="Z19" s="4">
        <v>338568.13</v>
      </c>
      <c r="AA19" s="4">
        <v>3926245.7600000012</v>
      </c>
      <c r="AB19" s="13">
        <f t="shared" si="3"/>
        <v>1.7591478016877815</v>
      </c>
      <c r="AC19" s="5">
        <v>292</v>
      </c>
      <c r="AD19" s="5">
        <v>56946</v>
      </c>
      <c r="AE19" s="4">
        <v>574357.19999999984</v>
      </c>
      <c r="AF19" s="4">
        <v>6659171.96</v>
      </c>
      <c r="AG19" s="13">
        <f t="shared" si="4"/>
        <v>3.0170897423399214</v>
      </c>
    </row>
    <row r="20" spans="1:33" x14ac:dyDescent="0.2">
      <c r="A20" s="3">
        <v>2014093</v>
      </c>
      <c r="B20" s="3">
        <v>236158</v>
      </c>
      <c r="C20" s="3" t="s">
        <v>892</v>
      </c>
      <c r="D20" s="3" t="s">
        <v>890</v>
      </c>
      <c r="E20" s="3" t="s">
        <v>891</v>
      </c>
      <c r="F20" s="3" t="s">
        <v>6</v>
      </c>
      <c r="G20" s="3" t="s">
        <v>24</v>
      </c>
      <c r="H20" s="3" t="s">
        <v>21</v>
      </c>
      <c r="I20" s="3" t="s">
        <v>22</v>
      </c>
      <c r="J20" s="3">
        <v>50202025</v>
      </c>
      <c r="K20" s="3" t="s">
        <v>913</v>
      </c>
      <c r="L20" s="3" t="s">
        <v>10</v>
      </c>
      <c r="M20" s="4">
        <v>0.1545</v>
      </c>
      <c r="N20" s="6">
        <v>45656</v>
      </c>
      <c r="O20" s="4">
        <v>0.65300000000000002</v>
      </c>
      <c r="P20" s="4">
        <f>IF(IFERROR(VLOOKUP(D20,'Adjustement coefficients'!J$3:K$51,2,FALSE),1)=0,1,IFERROR(VLOOKUP(D20,'Adjustement coefficients'!J$3:K$51,2,FALSE),1))</f>
        <v>0.81938911022576399</v>
      </c>
      <c r="Q20" s="4">
        <f t="shared" si="0"/>
        <v>0.53506108897742388</v>
      </c>
      <c r="R20" s="6">
        <v>45289</v>
      </c>
      <c r="S20" s="10"/>
      <c r="T20" s="11">
        <f t="shared" si="1"/>
        <v>-0.76339969372128647</v>
      </c>
      <c r="U20" s="5">
        <v>111361383</v>
      </c>
      <c r="V20" s="12">
        <f t="shared" si="2"/>
        <v>17205333.673500001</v>
      </c>
      <c r="W20">
        <v>256</v>
      </c>
      <c r="X20" s="5">
        <v>8561</v>
      </c>
      <c r="Y20" s="5">
        <v>86841211</v>
      </c>
      <c r="Z20" s="4">
        <v>4098354.5099999988</v>
      </c>
      <c r="AA20" s="4">
        <v>47824581.560000002</v>
      </c>
      <c r="AB20" s="13">
        <f t="shared" si="3"/>
        <v>77.981440837529831</v>
      </c>
      <c r="AC20" s="5">
        <v>8562</v>
      </c>
      <c r="AD20" s="5">
        <v>86895655</v>
      </c>
      <c r="AE20" s="4">
        <v>4098930.3399999989</v>
      </c>
      <c r="AF20" s="4">
        <v>47831354.390000001</v>
      </c>
      <c r="AG20" s="13">
        <f t="shared" si="4"/>
        <v>78.030330316569433</v>
      </c>
    </row>
    <row r="21" spans="1:33" x14ac:dyDescent="0.2">
      <c r="A21" s="3">
        <v>2014094</v>
      </c>
      <c r="B21" s="3">
        <v>167852</v>
      </c>
      <c r="C21" s="3" t="s">
        <v>806</v>
      </c>
      <c r="D21" s="3" t="s">
        <v>804</v>
      </c>
      <c r="E21" s="3" t="s">
        <v>805</v>
      </c>
      <c r="F21" s="3" t="s">
        <v>6</v>
      </c>
      <c r="G21" s="3" t="s">
        <v>24</v>
      </c>
      <c r="H21" s="3" t="s">
        <v>21</v>
      </c>
      <c r="I21" s="3" t="s">
        <v>22</v>
      </c>
      <c r="J21" s="3">
        <v>99999999</v>
      </c>
      <c r="K21" s="3" t="s">
        <v>1102</v>
      </c>
      <c r="L21" s="3" t="s">
        <v>10</v>
      </c>
      <c r="M21" s="4">
        <v>122.8</v>
      </c>
      <c r="N21" s="6">
        <v>45656</v>
      </c>
      <c r="O21" s="4">
        <v>114</v>
      </c>
      <c r="P21" s="4">
        <f>IF(IFERROR(VLOOKUP(D21,'Adjustement coefficients'!J$3:K$51,2,FALSE),1)=0,1,IFERROR(VLOOKUP(D21,'Adjustement coefficients'!J$3:K$51,2,FALSE),1))</f>
        <v>1</v>
      </c>
      <c r="Q21" s="4">
        <f t="shared" si="0"/>
        <v>114</v>
      </c>
      <c r="R21" s="6">
        <v>45289</v>
      </c>
      <c r="S21" s="10"/>
      <c r="T21" s="11">
        <f t="shared" si="1"/>
        <v>7.7192982456140327E-2</v>
      </c>
      <c r="U21" s="5">
        <v>2761347</v>
      </c>
      <c r="V21" s="12">
        <f t="shared" si="2"/>
        <v>339093411.59999996</v>
      </c>
      <c r="W21">
        <v>256</v>
      </c>
      <c r="X21" s="5">
        <v>570</v>
      </c>
      <c r="Y21" s="5">
        <v>111207</v>
      </c>
      <c r="Z21" s="4">
        <v>1073964.4799999993</v>
      </c>
      <c r="AA21" s="4">
        <v>12450001.239999995</v>
      </c>
      <c r="AB21" s="13">
        <f t="shared" si="3"/>
        <v>4.0272736457967797</v>
      </c>
      <c r="AC21" s="5">
        <v>577</v>
      </c>
      <c r="AD21" s="5">
        <v>153775</v>
      </c>
      <c r="AE21" s="4">
        <v>1492642.73</v>
      </c>
      <c r="AF21" s="4">
        <v>17336779.239999995</v>
      </c>
      <c r="AG21" s="13">
        <f t="shared" si="4"/>
        <v>5.5688401349051748</v>
      </c>
    </row>
    <row r="22" spans="1:33" x14ac:dyDescent="0.2">
      <c r="A22" s="3">
        <v>2014095</v>
      </c>
      <c r="B22" s="3">
        <v>247419</v>
      </c>
      <c r="C22" s="3" t="s">
        <v>23</v>
      </c>
      <c r="D22" s="3" t="s">
        <v>19</v>
      </c>
      <c r="E22" s="3" t="s">
        <v>20</v>
      </c>
      <c r="F22" s="3" t="s">
        <v>6</v>
      </c>
      <c r="G22" s="3" t="s">
        <v>24</v>
      </c>
      <c r="H22" s="3" t="s">
        <v>21</v>
      </c>
      <c r="I22" s="3" t="s">
        <v>22</v>
      </c>
      <c r="J22" s="3">
        <v>30101010</v>
      </c>
      <c r="K22" s="3" t="s">
        <v>907</v>
      </c>
      <c r="L22" s="3" t="s">
        <v>10</v>
      </c>
      <c r="M22" s="4">
        <v>124.42</v>
      </c>
      <c r="N22" s="6">
        <v>45653</v>
      </c>
      <c r="O22" s="4">
        <v>132</v>
      </c>
      <c r="P22" s="4">
        <f>IF(IFERROR(VLOOKUP(D22,'Adjustement coefficients'!J$3:K$51,2,FALSE),1)=0,1,IFERROR(VLOOKUP(D22,'Adjustement coefficients'!J$3:K$51,2,FALSE),1))</f>
        <v>1</v>
      </c>
      <c r="Q22" s="4">
        <f t="shared" si="0"/>
        <v>132</v>
      </c>
      <c r="R22" s="6">
        <v>45289</v>
      </c>
      <c r="S22" s="10"/>
      <c r="T22" s="11">
        <f t="shared" si="1"/>
        <v>-5.7424242424242412E-2</v>
      </c>
      <c r="U22" s="5">
        <v>1729764</v>
      </c>
      <c r="V22" s="12">
        <f t="shared" si="2"/>
        <v>215217236.88</v>
      </c>
      <c r="W22">
        <v>256</v>
      </c>
      <c r="X22" s="5">
        <v>518</v>
      </c>
      <c r="Y22" s="5">
        <v>102110</v>
      </c>
      <c r="Z22" s="4">
        <v>1003879.2000000003</v>
      </c>
      <c r="AA22" s="4">
        <v>11665908.699999994</v>
      </c>
      <c r="AB22" s="13">
        <f t="shared" si="3"/>
        <v>5.9031174194861267</v>
      </c>
      <c r="AC22" s="5">
        <v>524</v>
      </c>
      <c r="AD22" s="5">
        <v>152715</v>
      </c>
      <c r="AE22" s="4">
        <v>1512173.16</v>
      </c>
      <c r="AF22" s="4">
        <v>17614988.039999995</v>
      </c>
      <c r="AG22" s="13">
        <f t="shared" si="4"/>
        <v>8.8286610196535484</v>
      </c>
    </row>
    <row r="23" spans="1:33" x14ac:dyDescent="0.2">
      <c r="A23" s="3">
        <v>2014096</v>
      </c>
      <c r="B23" s="3">
        <v>246648</v>
      </c>
      <c r="C23" s="3" t="s">
        <v>457</v>
      </c>
      <c r="D23" s="3" t="s">
        <v>1036</v>
      </c>
      <c r="E23" s="3" t="s">
        <v>456</v>
      </c>
      <c r="F23" s="3" t="s">
        <v>6</v>
      </c>
      <c r="G23" s="3" t="s">
        <v>11</v>
      </c>
      <c r="H23" s="3" t="s">
        <v>21</v>
      </c>
      <c r="I23" s="3" t="s">
        <v>8</v>
      </c>
      <c r="J23" s="3">
        <v>20103010</v>
      </c>
      <c r="K23" s="3" t="s">
        <v>922</v>
      </c>
      <c r="L23" s="3" t="s">
        <v>10</v>
      </c>
      <c r="M23" s="4">
        <v>12.25</v>
      </c>
      <c r="N23" s="6">
        <v>45656</v>
      </c>
      <c r="O23" s="4">
        <v>4.46</v>
      </c>
      <c r="P23" s="4">
        <f>IF(IFERROR(VLOOKUP(D23,'Adjustement coefficients'!J$3:K$51,2,FALSE),1)=0,1,IFERROR(VLOOKUP(D23,'Adjustement coefficients'!J$3:K$51,2,FALSE),1))</f>
        <v>13</v>
      </c>
      <c r="Q23" s="4">
        <f t="shared" si="0"/>
        <v>57.98</v>
      </c>
      <c r="R23" s="6">
        <v>45289</v>
      </c>
      <c r="S23" s="10"/>
      <c r="T23" s="11">
        <f t="shared" si="1"/>
        <v>1.7466367713004485</v>
      </c>
      <c r="U23" s="5">
        <v>15852979</v>
      </c>
      <c r="V23" s="12">
        <f t="shared" si="2"/>
        <v>194198992.75</v>
      </c>
      <c r="W23">
        <v>256</v>
      </c>
      <c r="X23" s="5">
        <v>26102</v>
      </c>
      <c r="Y23" s="5">
        <v>97909634</v>
      </c>
      <c r="Z23" s="4">
        <v>26239517.420000017</v>
      </c>
      <c r="AA23" s="4">
        <v>304481171.23999983</v>
      </c>
      <c r="AB23" s="13">
        <f t="shared" si="3"/>
        <v>617.61031790933419</v>
      </c>
      <c r="AC23" s="5">
        <v>26105</v>
      </c>
      <c r="AD23" s="5">
        <v>100634874</v>
      </c>
      <c r="AE23" s="4">
        <v>26631733.980000015</v>
      </c>
      <c r="AF23" s="4">
        <v>308923588.43999982</v>
      </c>
      <c r="AG23" s="13">
        <f t="shared" si="4"/>
        <v>634.80103014077031</v>
      </c>
    </row>
    <row r="24" spans="1:33" x14ac:dyDescent="0.2">
      <c r="A24" s="3">
        <v>2014097</v>
      </c>
      <c r="B24" s="3">
        <v>219074</v>
      </c>
      <c r="C24" s="3" t="s">
        <v>398</v>
      </c>
      <c r="D24" s="3" t="s">
        <v>396</v>
      </c>
      <c r="E24" s="3" t="s">
        <v>397</v>
      </c>
      <c r="F24" s="3" t="s">
        <v>6</v>
      </c>
      <c r="G24" s="3" t="s">
        <v>24</v>
      </c>
      <c r="H24" s="3" t="s">
        <v>21</v>
      </c>
      <c r="I24" s="3" t="s">
        <v>22</v>
      </c>
      <c r="J24" s="3">
        <v>10101015</v>
      </c>
      <c r="K24" s="3" t="s">
        <v>942</v>
      </c>
      <c r="L24" s="3" t="s">
        <v>10</v>
      </c>
      <c r="M24" s="4">
        <v>2.2999999999999998</v>
      </c>
      <c r="N24" s="6">
        <v>45656</v>
      </c>
      <c r="O24" s="4">
        <v>5.55</v>
      </c>
      <c r="P24" s="4">
        <f>IF(IFERROR(VLOOKUP(D24,'Adjustement coefficients'!J$3:K$51,2,FALSE),1)=0,1,IFERROR(VLOOKUP(D24,'Adjustement coefficients'!J$3:K$51,2,FALSE),1))</f>
        <v>1</v>
      </c>
      <c r="Q24" s="4">
        <f t="shared" si="0"/>
        <v>5.55</v>
      </c>
      <c r="R24" s="6">
        <v>45289</v>
      </c>
      <c r="S24" s="10"/>
      <c r="T24" s="11">
        <f t="shared" si="1"/>
        <v>-0.5855855855855856</v>
      </c>
      <c r="U24" s="5">
        <v>23560757</v>
      </c>
      <c r="V24" s="12">
        <f t="shared" si="2"/>
        <v>54189741.099999994</v>
      </c>
      <c r="W24">
        <v>256</v>
      </c>
      <c r="X24" s="5">
        <v>2237</v>
      </c>
      <c r="Y24" s="5">
        <v>8661400</v>
      </c>
      <c r="Z24" s="4">
        <v>1808219.3100000005</v>
      </c>
      <c r="AA24" s="4">
        <v>21118598.460000005</v>
      </c>
      <c r="AB24" s="13">
        <f t="shared" si="3"/>
        <v>36.761976705587173</v>
      </c>
      <c r="AC24" s="5">
        <v>2237</v>
      </c>
      <c r="AD24" s="5">
        <v>8661400</v>
      </c>
      <c r="AE24" s="4">
        <v>1808219.3100000005</v>
      </c>
      <c r="AF24" s="4">
        <v>21118598.460000005</v>
      </c>
      <c r="AG24" s="13">
        <f t="shared" si="4"/>
        <v>36.761976705587173</v>
      </c>
    </row>
    <row r="25" spans="1:33" x14ac:dyDescent="0.2">
      <c r="A25" s="3">
        <v>2014099</v>
      </c>
      <c r="B25" s="3">
        <v>237125</v>
      </c>
      <c r="C25" s="3" t="s">
        <v>677</v>
      </c>
      <c r="D25" s="3" t="s">
        <v>674</v>
      </c>
      <c r="E25" s="3" t="s">
        <v>675</v>
      </c>
      <c r="F25" s="3" t="s">
        <v>6</v>
      </c>
      <c r="G25" s="3" t="s">
        <v>24</v>
      </c>
      <c r="H25" s="3" t="s">
        <v>676</v>
      </c>
      <c r="I25" s="3" t="s">
        <v>22</v>
      </c>
      <c r="J25" s="3">
        <v>10101015</v>
      </c>
      <c r="K25" s="3" t="s">
        <v>942</v>
      </c>
      <c r="L25" s="3" t="s">
        <v>10</v>
      </c>
      <c r="M25" s="4">
        <v>18.600000000000001</v>
      </c>
      <c r="N25" s="6">
        <v>45656</v>
      </c>
      <c r="O25" s="4">
        <v>27.8</v>
      </c>
      <c r="P25" s="4">
        <f>IF(IFERROR(VLOOKUP(D25,'Adjustement coefficients'!J$3:K$51,2,FALSE),1)=0,1,IFERROR(VLOOKUP(D25,'Adjustement coefficients'!J$3:K$51,2,FALSE),1))</f>
        <v>1</v>
      </c>
      <c r="Q25" s="4">
        <f t="shared" si="0"/>
        <v>27.8</v>
      </c>
      <c r="R25" s="6">
        <v>45289</v>
      </c>
      <c r="S25" s="10"/>
      <c r="T25" s="11">
        <f t="shared" si="1"/>
        <v>-0.33093525179856109</v>
      </c>
      <c r="U25" s="5">
        <v>20552275</v>
      </c>
      <c r="V25" s="12">
        <f t="shared" si="2"/>
        <v>382272315</v>
      </c>
      <c r="W25">
        <v>256</v>
      </c>
      <c r="X25" s="5">
        <v>2483</v>
      </c>
      <c r="Y25" s="5">
        <v>1324609</v>
      </c>
      <c r="Z25" s="4">
        <v>2622835.2300000028</v>
      </c>
      <c r="AA25" s="4">
        <v>30557099.200000007</v>
      </c>
      <c r="AB25" s="13">
        <f t="shared" si="3"/>
        <v>6.445072382497802</v>
      </c>
      <c r="AC25" s="5">
        <v>2496</v>
      </c>
      <c r="AD25" s="5">
        <v>5779081</v>
      </c>
      <c r="AE25" s="4">
        <v>10051889.539999995</v>
      </c>
      <c r="AF25" s="4">
        <v>116837003.49999997</v>
      </c>
      <c r="AG25" s="13">
        <f t="shared" si="4"/>
        <v>28.11893573825769</v>
      </c>
    </row>
    <row r="26" spans="1:33" x14ac:dyDescent="0.2">
      <c r="A26" s="3">
        <v>2014101</v>
      </c>
      <c r="B26" s="3">
        <v>240458</v>
      </c>
      <c r="C26" s="3" t="s">
        <v>36</v>
      </c>
      <c r="D26" s="3" t="s">
        <v>33</v>
      </c>
      <c r="E26" s="3" t="s">
        <v>34</v>
      </c>
      <c r="F26" s="3" t="s">
        <v>6</v>
      </c>
      <c r="G26" s="3" t="s">
        <v>24</v>
      </c>
      <c r="H26" s="3" t="s">
        <v>35</v>
      </c>
      <c r="I26" s="3" t="s">
        <v>22</v>
      </c>
      <c r="J26" s="3">
        <v>50206030</v>
      </c>
      <c r="K26" s="3" t="s">
        <v>905</v>
      </c>
      <c r="L26" s="3" t="s">
        <v>10</v>
      </c>
      <c r="M26" s="4">
        <v>1.92</v>
      </c>
      <c r="N26" s="6">
        <v>45656</v>
      </c>
      <c r="O26" s="4">
        <v>2.0099999999999998</v>
      </c>
      <c r="P26" s="4">
        <f>IF(IFERROR(VLOOKUP(D26,'Adjustement coefficients'!J$3:K$51,2,FALSE),1)=0,1,IFERROR(VLOOKUP(D26,'Adjustement coefficients'!J$3:K$51,2,FALSE),1))</f>
        <v>1</v>
      </c>
      <c r="Q26" s="4">
        <f t="shared" si="0"/>
        <v>2.0099999999999998</v>
      </c>
      <c r="R26" s="6">
        <v>45289</v>
      </c>
      <c r="S26" s="10"/>
      <c r="T26" s="11">
        <f t="shared" si="1"/>
        <v>-4.477611940298501E-2</v>
      </c>
      <c r="U26" s="5">
        <v>71009348</v>
      </c>
      <c r="V26" s="12">
        <f t="shared" si="2"/>
        <v>136337948.16</v>
      </c>
      <c r="W26">
        <v>256</v>
      </c>
      <c r="X26" s="5">
        <v>1776</v>
      </c>
      <c r="Y26" s="5">
        <v>17870090</v>
      </c>
      <c r="Z26" s="4">
        <v>3067034.5999999982</v>
      </c>
      <c r="AA26" s="4">
        <v>35721417.269999988</v>
      </c>
      <c r="AB26" s="13">
        <f t="shared" si="3"/>
        <v>25.165827462603939</v>
      </c>
      <c r="AC26" s="5">
        <v>1776</v>
      </c>
      <c r="AD26" s="5">
        <v>17870090</v>
      </c>
      <c r="AE26" s="4">
        <v>3067034.5999999982</v>
      </c>
      <c r="AF26" s="4">
        <v>35721417.269999988</v>
      </c>
      <c r="AG26" s="13">
        <f t="shared" si="4"/>
        <v>25.165827462603939</v>
      </c>
    </row>
    <row r="27" spans="1:33" x14ac:dyDescent="0.2">
      <c r="A27" s="3">
        <v>2014102</v>
      </c>
      <c r="B27" s="3">
        <v>153398</v>
      </c>
      <c r="C27" s="3" t="s">
        <v>889</v>
      </c>
      <c r="D27" s="3" t="s">
        <v>1026</v>
      </c>
      <c r="E27" s="3" t="s">
        <v>888</v>
      </c>
      <c r="F27" s="3" t="s">
        <v>6</v>
      </c>
      <c r="G27" s="3" t="s">
        <v>24</v>
      </c>
      <c r="H27" s="3" t="s">
        <v>340</v>
      </c>
      <c r="I27" s="3" t="s">
        <v>22</v>
      </c>
      <c r="J27" s="3">
        <v>60101010</v>
      </c>
      <c r="K27" s="3" t="s">
        <v>916</v>
      </c>
      <c r="L27" s="3" t="s">
        <v>10</v>
      </c>
      <c r="M27" s="4">
        <v>0.66200000000000003</v>
      </c>
      <c r="N27" s="6">
        <v>45656</v>
      </c>
      <c r="O27" s="4">
        <v>0.39989999999999998</v>
      </c>
      <c r="P27" s="4">
        <f>IF(IFERROR(VLOOKUP(D27,'Adjustement coefficients'!J$3:K$51,2,FALSE),1)=0,1,IFERROR(VLOOKUP(D27,'Adjustement coefficients'!J$3:K$51,2,FALSE),1))</f>
        <v>1</v>
      </c>
      <c r="Q27" s="4">
        <f t="shared" si="0"/>
        <v>0.39989999999999998</v>
      </c>
      <c r="R27" s="6">
        <v>45289</v>
      </c>
      <c r="S27" s="10"/>
      <c r="T27" s="11">
        <f t="shared" si="1"/>
        <v>0.655413853463366</v>
      </c>
      <c r="U27" s="5">
        <v>366545401</v>
      </c>
      <c r="V27" s="12">
        <f t="shared" si="2"/>
        <v>242653055.46200001</v>
      </c>
      <c r="W27">
        <v>256</v>
      </c>
      <c r="X27" s="5">
        <v>10073</v>
      </c>
      <c r="Y27" s="5">
        <v>236645208</v>
      </c>
      <c r="Z27" s="4">
        <v>8139069.959999999</v>
      </c>
      <c r="AA27" s="4">
        <v>95692665.25999999</v>
      </c>
      <c r="AB27" s="13">
        <f t="shared" si="3"/>
        <v>64.560954074008421</v>
      </c>
      <c r="AC27" s="5">
        <v>10073</v>
      </c>
      <c r="AD27" s="5">
        <v>236645208</v>
      </c>
      <c r="AE27" s="4">
        <v>8139069.959999999</v>
      </c>
      <c r="AF27" s="4">
        <v>95692665.25999999</v>
      </c>
      <c r="AG27" s="13">
        <f t="shared" si="4"/>
        <v>64.560954074008421</v>
      </c>
    </row>
    <row r="28" spans="1:33" x14ac:dyDescent="0.2">
      <c r="A28" s="3">
        <v>2014104</v>
      </c>
      <c r="B28" s="3">
        <v>250330</v>
      </c>
      <c r="C28" s="3" t="s">
        <v>167</v>
      </c>
      <c r="D28" s="3" t="s">
        <v>165</v>
      </c>
      <c r="E28" s="3" t="s">
        <v>166</v>
      </c>
      <c r="F28" s="3" t="s">
        <v>6</v>
      </c>
      <c r="G28" s="3" t="s">
        <v>11</v>
      </c>
      <c r="H28" s="3" t="s">
        <v>21</v>
      </c>
      <c r="I28" s="3" t="s">
        <v>8</v>
      </c>
      <c r="J28" s="3">
        <v>50203030</v>
      </c>
      <c r="K28" s="3" t="s">
        <v>931</v>
      </c>
      <c r="L28" s="3" t="s">
        <v>10</v>
      </c>
      <c r="M28" s="4">
        <v>26.6</v>
      </c>
      <c r="N28" s="6">
        <v>45656</v>
      </c>
      <c r="O28" s="4">
        <v>25.7</v>
      </c>
      <c r="P28" s="4">
        <f>IF(IFERROR(VLOOKUP(D28,'Adjustement coefficients'!J$3:K$51,2,FALSE),1)=0,1,IFERROR(VLOOKUP(D28,'Adjustement coefficients'!J$3:K$51,2,FALSE),1))</f>
        <v>1</v>
      </c>
      <c r="Q28" s="4">
        <f t="shared" si="0"/>
        <v>25.7</v>
      </c>
      <c r="R28" s="6">
        <v>45289</v>
      </c>
      <c r="S28" s="10"/>
      <c r="T28" s="11">
        <f t="shared" si="1"/>
        <v>3.5019455252918372E-2</v>
      </c>
      <c r="U28" s="5">
        <v>191722290</v>
      </c>
      <c r="V28" s="12">
        <f t="shared" si="2"/>
        <v>5099812914</v>
      </c>
      <c r="W28">
        <v>256</v>
      </c>
      <c r="X28" s="5">
        <v>23048</v>
      </c>
      <c r="Y28" s="5">
        <v>11517389</v>
      </c>
      <c r="Z28" s="4">
        <v>26507470.949999992</v>
      </c>
      <c r="AA28" s="4">
        <v>306298083.29999995</v>
      </c>
      <c r="AB28" s="13">
        <f t="shared" si="3"/>
        <v>6.0073291425843074</v>
      </c>
      <c r="AC28" s="5">
        <v>23085</v>
      </c>
      <c r="AD28" s="5">
        <v>19532567</v>
      </c>
      <c r="AE28" s="4">
        <v>43566336.699999973</v>
      </c>
      <c r="AF28" s="4">
        <v>505972543.98999983</v>
      </c>
      <c r="AG28" s="13">
        <f t="shared" si="4"/>
        <v>10.187947890670406</v>
      </c>
    </row>
    <row r="29" spans="1:33" x14ac:dyDescent="0.2">
      <c r="A29" s="3">
        <v>2014106</v>
      </c>
      <c r="B29" s="3">
        <v>249977</v>
      </c>
      <c r="C29" s="3" t="s">
        <v>65</v>
      </c>
      <c r="D29" s="3" t="s">
        <v>63</v>
      </c>
      <c r="E29" s="3" t="s">
        <v>64</v>
      </c>
      <c r="F29" s="3" t="s">
        <v>6</v>
      </c>
      <c r="G29" s="3" t="s">
        <v>11</v>
      </c>
      <c r="H29" s="3" t="s">
        <v>21</v>
      </c>
      <c r="I29" s="3" t="s">
        <v>32</v>
      </c>
      <c r="J29" s="3">
        <v>50202030</v>
      </c>
      <c r="K29" s="3" t="s">
        <v>937</v>
      </c>
      <c r="L29" s="3" t="s">
        <v>10</v>
      </c>
      <c r="M29" s="4">
        <v>6.335</v>
      </c>
      <c r="N29" s="6">
        <v>45656</v>
      </c>
      <c r="O29" s="4">
        <v>13.58</v>
      </c>
      <c r="P29" s="4">
        <f>IF(IFERROR(VLOOKUP(D29,'Adjustement coefficients'!J$3:K$51,2,FALSE),1)=0,1,IFERROR(VLOOKUP(D29,'Adjustement coefficients'!J$3:K$51,2,FALSE),1))</f>
        <v>1</v>
      </c>
      <c r="Q29" s="4">
        <f t="shared" si="0"/>
        <v>13.58</v>
      </c>
      <c r="R29" s="6">
        <v>45289</v>
      </c>
      <c r="S29" s="10"/>
      <c r="T29" s="11">
        <f t="shared" si="1"/>
        <v>-0.53350515463917525</v>
      </c>
      <c r="U29" s="5">
        <v>604242218</v>
      </c>
      <c r="V29" s="12">
        <f t="shared" si="2"/>
        <v>3827874451.0300002</v>
      </c>
      <c r="W29">
        <v>256</v>
      </c>
      <c r="X29" s="5">
        <v>209763</v>
      </c>
      <c r="Y29" s="5">
        <v>625383178</v>
      </c>
      <c r="Z29" s="4">
        <v>356188654.15999991</v>
      </c>
      <c r="AA29" s="4">
        <v>4155549362.8799996</v>
      </c>
      <c r="AB29" s="13">
        <f t="shared" si="3"/>
        <v>103.49875585820124</v>
      </c>
      <c r="AC29" s="5">
        <v>209782</v>
      </c>
      <c r="AD29" s="5">
        <v>634089690</v>
      </c>
      <c r="AE29" s="4">
        <v>360713521.42000008</v>
      </c>
      <c r="AF29" s="4">
        <v>4208826903.2199993</v>
      </c>
      <c r="AG29" s="13">
        <f t="shared" si="4"/>
        <v>104.93965352152867</v>
      </c>
    </row>
    <row r="30" spans="1:33" x14ac:dyDescent="0.2">
      <c r="A30" s="3">
        <v>2014107</v>
      </c>
      <c r="B30" s="3">
        <v>249494</v>
      </c>
      <c r="C30" s="3" t="s">
        <v>58</v>
      </c>
      <c r="D30" s="3" t="s">
        <v>56</v>
      </c>
      <c r="E30" s="3" t="s">
        <v>57</v>
      </c>
      <c r="F30" s="3" t="s">
        <v>6</v>
      </c>
      <c r="G30" s="3" t="s">
        <v>11</v>
      </c>
      <c r="H30" s="3" t="s">
        <v>21</v>
      </c>
      <c r="I30" s="3" t="s">
        <v>8</v>
      </c>
      <c r="J30" s="3">
        <v>45102010</v>
      </c>
      <c r="K30" s="3" t="s">
        <v>915</v>
      </c>
      <c r="L30" s="3" t="s">
        <v>10</v>
      </c>
      <c r="M30" s="4">
        <v>67.099999999999994</v>
      </c>
      <c r="N30" s="6">
        <v>45656</v>
      </c>
      <c r="O30" s="4">
        <v>46</v>
      </c>
      <c r="P30" s="4">
        <f>IF(IFERROR(VLOOKUP(D30,'Adjustement coefficients'!J$3:K$51,2,FALSE),1)=0,1,IFERROR(VLOOKUP(D30,'Adjustement coefficients'!J$3:K$51,2,FALSE),1))</f>
        <v>1</v>
      </c>
      <c r="Q30" s="4">
        <f t="shared" si="0"/>
        <v>46</v>
      </c>
      <c r="R30" s="6">
        <v>45289</v>
      </c>
      <c r="S30" s="10"/>
      <c r="T30" s="11">
        <f t="shared" si="1"/>
        <v>0.45869565217391289</v>
      </c>
      <c r="U30" s="5">
        <v>87685014</v>
      </c>
      <c r="V30" s="12">
        <f t="shared" si="2"/>
        <v>5883664439.3999996</v>
      </c>
      <c r="W30">
        <v>256</v>
      </c>
      <c r="X30" s="5">
        <v>40430</v>
      </c>
      <c r="Y30" s="5">
        <v>11915743</v>
      </c>
      <c r="Z30" s="4">
        <v>72503295.950000018</v>
      </c>
      <c r="AA30" s="4">
        <v>846383985.69999969</v>
      </c>
      <c r="AB30" s="13">
        <f t="shared" si="3"/>
        <v>13.589258251130577</v>
      </c>
      <c r="AC30" s="5">
        <v>40533</v>
      </c>
      <c r="AD30" s="5">
        <v>17352892</v>
      </c>
      <c r="AE30" s="4">
        <v>106039775.11</v>
      </c>
      <c r="AF30" s="4">
        <v>1235967661.8499999</v>
      </c>
      <c r="AG30" s="13">
        <f t="shared" si="4"/>
        <v>19.79003162387589</v>
      </c>
    </row>
    <row r="31" spans="1:33" x14ac:dyDescent="0.2">
      <c r="A31" s="3">
        <v>2014108</v>
      </c>
      <c r="B31" s="3">
        <v>249177</v>
      </c>
      <c r="C31" s="3" t="s">
        <v>390</v>
      </c>
      <c r="D31" s="3" t="s">
        <v>389</v>
      </c>
      <c r="E31" s="3" t="s">
        <v>1037</v>
      </c>
      <c r="F31" s="3" t="s">
        <v>6</v>
      </c>
      <c r="G31" s="3" t="s">
        <v>24</v>
      </c>
      <c r="H31" s="3" t="s">
        <v>21</v>
      </c>
      <c r="I31" s="3" t="s">
        <v>22</v>
      </c>
      <c r="J31" s="3">
        <v>45102010</v>
      </c>
      <c r="K31" s="3" t="s">
        <v>915</v>
      </c>
      <c r="L31" s="3" t="s">
        <v>10</v>
      </c>
      <c r="M31" s="4">
        <v>28.6</v>
      </c>
      <c r="N31" s="6">
        <v>45656</v>
      </c>
      <c r="O31" s="4">
        <v>23.4</v>
      </c>
      <c r="P31" s="4">
        <f>IF(IFERROR(VLOOKUP(D31,'Adjustement coefficients'!J$3:K$51,2,FALSE),1)=0,1,IFERROR(VLOOKUP(D31,'Adjustement coefficients'!J$3:K$51,2,FALSE),1))</f>
        <v>1</v>
      </c>
      <c r="Q31" s="4">
        <f t="shared" si="0"/>
        <v>23.4</v>
      </c>
      <c r="R31" s="6">
        <v>45289</v>
      </c>
      <c r="S31" s="10"/>
      <c r="T31" s="11">
        <f t="shared" si="1"/>
        <v>0.22222222222222235</v>
      </c>
      <c r="U31" s="5">
        <v>122261249</v>
      </c>
      <c r="V31" s="12">
        <f t="shared" si="2"/>
        <v>3496671721.4000001</v>
      </c>
      <c r="W31">
        <v>256</v>
      </c>
      <c r="X31" s="5">
        <v>1804</v>
      </c>
      <c r="Y31" s="5">
        <v>2214493</v>
      </c>
      <c r="Z31" s="4">
        <v>5085908.0599999977</v>
      </c>
      <c r="AA31" s="4">
        <v>59121439.999999985</v>
      </c>
      <c r="AB31" s="13">
        <f t="shared" si="3"/>
        <v>1.8112795494179843</v>
      </c>
      <c r="AC31" s="5">
        <v>1813</v>
      </c>
      <c r="AD31" s="5">
        <v>2802493</v>
      </c>
      <c r="AE31" s="4">
        <v>6425120.0399999982</v>
      </c>
      <c r="AF31" s="4">
        <v>74569940</v>
      </c>
      <c r="AG31" s="13">
        <f t="shared" si="4"/>
        <v>2.2922168904065425</v>
      </c>
    </row>
    <row r="32" spans="1:33" x14ac:dyDescent="0.2">
      <c r="A32" s="3">
        <v>2014109</v>
      </c>
      <c r="B32" s="3">
        <v>249766</v>
      </c>
      <c r="C32" s="3" t="s">
        <v>729</v>
      </c>
      <c r="D32" s="3" t="s">
        <v>728</v>
      </c>
      <c r="E32" s="3" t="s">
        <v>1019</v>
      </c>
      <c r="F32" s="3" t="s">
        <v>6</v>
      </c>
      <c r="G32" s="3" t="s">
        <v>11</v>
      </c>
      <c r="H32" s="3" t="s">
        <v>21</v>
      </c>
      <c r="I32" s="3" t="s">
        <v>8</v>
      </c>
      <c r="J32" s="3">
        <v>10101015</v>
      </c>
      <c r="K32" s="3" t="s">
        <v>942</v>
      </c>
      <c r="L32" s="3" t="s">
        <v>10</v>
      </c>
      <c r="M32" s="4">
        <v>8.48</v>
      </c>
      <c r="N32" s="6">
        <v>45656</v>
      </c>
      <c r="O32" s="4">
        <v>6.9</v>
      </c>
      <c r="P32" s="4">
        <f>IF(IFERROR(VLOOKUP(D32,'Adjustement coefficients'!J$3:K$51,2,FALSE),1)=0,1,IFERROR(VLOOKUP(D32,'Adjustement coefficients'!J$3:K$51,2,FALSE),1))</f>
        <v>1</v>
      </c>
      <c r="Q32" s="4">
        <f t="shared" si="0"/>
        <v>6.9</v>
      </c>
      <c r="R32" s="6">
        <v>45289</v>
      </c>
      <c r="S32" s="10"/>
      <c r="T32" s="11">
        <f t="shared" si="1"/>
        <v>0.22898550724637681</v>
      </c>
      <c r="U32" s="5">
        <v>132451719</v>
      </c>
      <c r="V32" s="12">
        <f t="shared" si="2"/>
        <v>1123190577.1200001</v>
      </c>
      <c r="W32">
        <v>256</v>
      </c>
      <c r="X32" s="5">
        <v>3525</v>
      </c>
      <c r="Y32" s="5">
        <v>11371688</v>
      </c>
      <c r="Z32" s="4">
        <v>7251302.5999999987</v>
      </c>
      <c r="AA32" s="4">
        <v>84071148.419999927</v>
      </c>
      <c r="AB32" s="13">
        <f t="shared" si="3"/>
        <v>8.5855344769062611</v>
      </c>
      <c r="AC32" s="5">
        <v>3538</v>
      </c>
      <c r="AD32" s="5">
        <v>15157213</v>
      </c>
      <c r="AE32" s="4">
        <v>9693237.6500000041</v>
      </c>
      <c r="AF32" s="4">
        <v>112657422.59999996</v>
      </c>
      <c r="AG32" s="13">
        <f t="shared" si="4"/>
        <v>11.443575904062069</v>
      </c>
    </row>
    <row r="33" spans="1:33" x14ac:dyDescent="0.2">
      <c r="A33" s="3">
        <v>2014110</v>
      </c>
      <c r="B33" s="3">
        <v>249581</v>
      </c>
      <c r="C33" s="3" t="s">
        <v>219</v>
      </c>
      <c r="D33" s="3" t="s">
        <v>217</v>
      </c>
      <c r="E33" s="3" t="s">
        <v>218</v>
      </c>
      <c r="F33" s="3" t="s">
        <v>6</v>
      </c>
      <c r="G33" s="3" t="s">
        <v>11</v>
      </c>
      <c r="H33" s="3" t="s">
        <v>21</v>
      </c>
      <c r="I33" s="3" t="s">
        <v>8</v>
      </c>
      <c r="J33" s="3">
        <v>65101010</v>
      </c>
      <c r="K33" s="3" t="s">
        <v>917</v>
      </c>
      <c r="L33" s="3" t="s">
        <v>10</v>
      </c>
      <c r="M33" s="4">
        <v>12.52</v>
      </c>
      <c r="N33" s="6">
        <v>45656</v>
      </c>
      <c r="O33" s="4">
        <v>11.56</v>
      </c>
      <c r="P33" s="4">
        <f>IF(IFERROR(VLOOKUP(D33,'Adjustement coefficients'!J$3:K$51,2,FALSE),1)=0,1,IFERROR(VLOOKUP(D33,'Adjustement coefficients'!J$3:K$51,2,FALSE),1))</f>
        <v>1</v>
      </c>
      <c r="Q33" s="4">
        <f t="shared" si="0"/>
        <v>11.56</v>
      </c>
      <c r="R33" s="6">
        <v>45289</v>
      </c>
      <c r="S33" s="10"/>
      <c r="T33" s="11">
        <f t="shared" si="1"/>
        <v>8.304498269896185E-2</v>
      </c>
      <c r="U33" s="5">
        <v>288646437</v>
      </c>
      <c r="V33" s="12">
        <f t="shared" si="2"/>
        <v>3613853391.2399998</v>
      </c>
      <c r="W33">
        <v>256</v>
      </c>
      <c r="X33" s="5">
        <v>28632</v>
      </c>
      <c r="Y33" s="5">
        <v>53202573</v>
      </c>
      <c r="Z33" s="4">
        <v>48591736.629999988</v>
      </c>
      <c r="AA33" s="4">
        <v>562908283.81999993</v>
      </c>
      <c r="AB33" s="13">
        <f t="shared" si="3"/>
        <v>18.431744231091965</v>
      </c>
      <c r="AC33" s="5">
        <v>28678</v>
      </c>
      <c r="AD33" s="5">
        <v>68745212</v>
      </c>
      <c r="AE33" s="4">
        <v>64118092.099999979</v>
      </c>
      <c r="AF33" s="4">
        <v>742280852.79000068</v>
      </c>
      <c r="AG33" s="13">
        <f t="shared" si="4"/>
        <v>23.816407614274485</v>
      </c>
    </row>
    <row r="34" spans="1:33" x14ac:dyDescent="0.2">
      <c r="A34" s="3">
        <v>2014111</v>
      </c>
      <c r="B34" s="3">
        <v>249756</v>
      </c>
      <c r="C34" s="3" t="s">
        <v>404</v>
      </c>
      <c r="D34" s="3" t="s">
        <v>402</v>
      </c>
      <c r="E34" s="3" t="s">
        <v>403</v>
      </c>
      <c r="F34" s="3" t="s">
        <v>6</v>
      </c>
      <c r="G34" s="3" t="s">
        <v>24</v>
      </c>
      <c r="H34" s="3" t="s">
        <v>21</v>
      </c>
      <c r="I34" s="3" t="s">
        <v>22</v>
      </c>
      <c r="J34" s="3">
        <v>50202030</v>
      </c>
      <c r="K34" s="3" t="s">
        <v>937</v>
      </c>
      <c r="L34" s="3" t="s">
        <v>10</v>
      </c>
      <c r="M34" s="4">
        <v>2.2999999999999998</v>
      </c>
      <c r="N34" s="6">
        <v>45656</v>
      </c>
      <c r="O34" s="4">
        <v>3.06</v>
      </c>
      <c r="P34" s="4">
        <f>IF(IFERROR(VLOOKUP(D34,'Adjustement coefficients'!J$3:K$51,2,FALSE),1)=0,1,IFERROR(VLOOKUP(D34,'Adjustement coefficients'!J$3:K$51,2,FALSE),1))</f>
        <v>1</v>
      </c>
      <c r="Q34" s="4">
        <f t="shared" si="0"/>
        <v>3.06</v>
      </c>
      <c r="R34" s="6">
        <v>45289</v>
      </c>
      <c r="S34" s="10"/>
      <c r="T34" s="11">
        <f t="shared" si="1"/>
        <v>-0.24836601307189549</v>
      </c>
      <c r="U34" s="5">
        <v>134740900</v>
      </c>
      <c r="V34" s="12">
        <f t="shared" si="2"/>
        <v>309904070</v>
      </c>
      <c r="W34">
        <v>256</v>
      </c>
      <c r="X34" s="5">
        <v>5311</v>
      </c>
      <c r="Y34" s="5">
        <v>23763077</v>
      </c>
      <c r="Z34" s="4">
        <v>6709282.6200000029</v>
      </c>
      <c r="AA34" s="4">
        <v>77994147.290000021</v>
      </c>
      <c r="AB34" s="13">
        <f t="shared" si="3"/>
        <v>17.636127560376991</v>
      </c>
      <c r="AC34" s="5">
        <v>5334</v>
      </c>
      <c r="AD34" s="5">
        <v>31714341</v>
      </c>
      <c r="AE34" s="4">
        <v>8706121.9699999969</v>
      </c>
      <c r="AF34" s="4">
        <v>101288526.81999996</v>
      </c>
      <c r="AG34" s="13">
        <f t="shared" si="4"/>
        <v>23.537278584305138</v>
      </c>
    </row>
    <row r="35" spans="1:33" x14ac:dyDescent="0.2">
      <c r="A35" s="3">
        <v>2014112</v>
      </c>
      <c r="B35" s="3">
        <v>249580</v>
      </c>
      <c r="C35" s="3" t="s">
        <v>303</v>
      </c>
      <c r="D35" s="3" t="s">
        <v>301</v>
      </c>
      <c r="E35" s="3" t="s">
        <v>302</v>
      </c>
      <c r="F35" s="3" t="s">
        <v>6</v>
      </c>
      <c r="G35" s="3" t="s">
        <v>24</v>
      </c>
      <c r="H35" s="3" t="s">
        <v>21</v>
      </c>
      <c r="I35" s="3" t="s">
        <v>22</v>
      </c>
      <c r="J35" s="3">
        <v>20103010</v>
      </c>
      <c r="K35" s="3" t="s">
        <v>922</v>
      </c>
      <c r="L35" s="3" t="s">
        <v>10</v>
      </c>
      <c r="M35" s="4">
        <v>3.76</v>
      </c>
      <c r="N35" s="6">
        <v>45656</v>
      </c>
      <c r="O35" s="4">
        <v>12</v>
      </c>
      <c r="P35" s="4">
        <f>IF(IFERROR(VLOOKUP(D35,'Adjustement coefficients'!J$3:K$51,2,FALSE),1)=0,1,IFERROR(VLOOKUP(D35,'Adjustement coefficients'!J$3:K$51,2,FALSE),1))</f>
        <v>1</v>
      </c>
      <c r="Q35" s="4">
        <f t="shared" si="0"/>
        <v>12</v>
      </c>
      <c r="R35" s="6">
        <v>45282</v>
      </c>
      <c r="S35" s="10"/>
      <c r="T35" s="11">
        <f t="shared" si="1"/>
        <v>-0.68666666666666665</v>
      </c>
      <c r="U35" s="5">
        <v>63263347</v>
      </c>
      <c r="V35" s="12">
        <f t="shared" si="2"/>
        <v>237870184.72</v>
      </c>
      <c r="W35">
        <v>256</v>
      </c>
      <c r="X35" s="5">
        <v>1562</v>
      </c>
      <c r="Y35" s="5">
        <v>3518566</v>
      </c>
      <c r="Z35" s="4">
        <v>1269258.97</v>
      </c>
      <c r="AA35" s="4">
        <v>14822824.049999999</v>
      </c>
      <c r="AB35" s="13">
        <f t="shared" si="3"/>
        <v>5.5617765528592722</v>
      </c>
      <c r="AC35" s="5">
        <v>1564</v>
      </c>
      <c r="AD35" s="5">
        <v>12098555</v>
      </c>
      <c r="AE35" s="4">
        <v>4664510.1199999992</v>
      </c>
      <c r="AF35" s="4">
        <v>54329772.899999999</v>
      </c>
      <c r="AG35" s="13">
        <f t="shared" si="4"/>
        <v>19.124114631494287</v>
      </c>
    </row>
    <row r="36" spans="1:33" x14ac:dyDescent="0.2">
      <c r="A36" s="3">
        <v>2014113</v>
      </c>
      <c r="B36" s="3">
        <v>249601</v>
      </c>
      <c r="C36" s="3" t="s">
        <v>87</v>
      </c>
      <c r="D36" s="3" t="s">
        <v>86</v>
      </c>
      <c r="E36" s="3" t="s">
        <v>1038</v>
      </c>
      <c r="F36" s="3" t="s">
        <v>6</v>
      </c>
      <c r="G36" s="3" t="s">
        <v>24</v>
      </c>
      <c r="H36" s="3" t="s">
        <v>21</v>
      </c>
      <c r="I36" s="3" t="s">
        <v>22</v>
      </c>
      <c r="J36" s="3">
        <v>45102010</v>
      </c>
      <c r="K36" s="3" t="s">
        <v>915</v>
      </c>
      <c r="L36" s="3" t="s">
        <v>10</v>
      </c>
      <c r="M36" s="4">
        <v>41</v>
      </c>
      <c r="N36" s="6">
        <v>45656</v>
      </c>
      <c r="O36" s="4">
        <v>28.9</v>
      </c>
      <c r="P36" s="4">
        <f>IF(IFERROR(VLOOKUP(D36,'Adjustement coefficients'!J$3:K$51,2,FALSE),1)=0,1,IFERROR(VLOOKUP(D36,'Adjustement coefficients'!J$3:K$51,2,FALSE),1))</f>
        <v>1</v>
      </c>
      <c r="Q36" s="4">
        <f t="shared" si="0"/>
        <v>28.9</v>
      </c>
      <c r="R36" s="6">
        <v>45289</v>
      </c>
      <c r="S36" s="10"/>
      <c r="T36" s="11">
        <f t="shared" si="1"/>
        <v>0.41868512110726652</v>
      </c>
      <c r="U36" s="5">
        <v>67619013</v>
      </c>
      <c r="V36" s="12">
        <f t="shared" si="2"/>
        <v>2772379533</v>
      </c>
      <c r="W36">
        <v>256</v>
      </c>
      <c r="X36" s="5">
        <v>9754</v>
      </c>
      <c r="Y36" s="5">
        <v>4871255</v>
      </c>
      <c r="Z36" s="4">
        <v>14382013.02</v>
      </c>
      <c r="AA36" s="4">
        <v>166980784</v>
      </c>
      <c r="AB36" s="13">
        <f t="shared" si="3"/>
        <v>7.2039723502027462</v>
      </c>
      <c r="AC36" s="5">
        <v>9772</v>
      </c>
      <c r="AD36" s="5">
        <v>19344504</v>
      </c>
      <c r="AE36" s="4">
        <v>58161771.159999982</v>
      </c>
      <c r="AF36" s="4">
        <v>673356548.49999988</v>
      </c>
      <c r="AG36" s="13">
        <f t="shared" si="4"/>
        <v>28.608083942307765</v>
      </c>
    </row>
    <row r="37" spans="1:33" x14ac:dyDescent="0.2">
      <c r="A37" s="3">
        <v>2014114</v>
      </c>
      <c r="B37" s="3">
        <v>206761</v>
      </c>
      <c r="C37" s="3" t="s">
        <v>321</v>
      </c>
      <c r="D37" s="3" t="s">
        <v>1039</v>
      </c>
      <c r="E37" s="3" t="s">
        <v>320</v>
      </c>
      <c r="F37" s="3" t="s">
        <v>6</v>
      </c>
      <c r="G37" s="3" t="s">
        <v>24</v>
      </c>
      <c r="H37" s="3" t="s">
        <v>21</v>
      </c>
      <c r="I37" s="3" t="s">
        <v>22</v>
      </c>
      <c r="J37" s="3">
        <v>60101030</v>
      </c>
      <c r="K37" s="3" t="s">
        <v>914</v>
      </c>
      <c r="L37" s="3" t="s">
        <v>10</v>
      </c>
      <c r="M37" s="4">
        <v>19.600000000000001</v>
      </c>
      <c r="N37" s="6">
        <v>45656</v>
      </c>
      <c r="O37" s="4">
        <v>1.41</v>
      </c>
      <c r="P37" s="4">
        <f>IF(IFERROR(VLOOKUP(D37,'Adjustement coefficients'!J$3:K$51,2,FALSE),1)=0,1,IFERROR(VLOOKUP(D37,'Adjustement coefficients'!J$3:K$51,2,FALSE),1))</f>
        <v>20</v>
      </c>
      <c r="Q37" s="4">
        <f t="shared" si="0"/>
        <v>28.2</v>
      </c>
      <c r="R37" s="6">
        <v>45289</v>
      </c>
      <c r="S37" s="10"/>
      <c r="T37" s="11">
        <f t="shared" si="1"/>
        <v>12.900709219858157</v>
      </c>
      <c r="U37" s="5">
        <v>25084494</v>
      </c>
      <c r="V37" s="12">
        <f t="shared" si="2"/>
        <v>491656082.40000004</v>
      </c>
      <c r="W37">
        <v>256</v>
      </c>
      <c r="X37" s="5">
        <v>6962</v>
      </c>
      <c r="Y37" s="5">
        <v>40876425</v>
      </c>
      <c r="Z37" s="4">
        <v>10622855.04000001</v>
      </c>
      <c r="AA37" s="4">
        <v>123393254.90999995</v>
      </c>
      <c r="AB37" s="13">
        <f t="shared" si="3"/>
        <v>162.95495137354575</v>
      </c>
      <c r="AC37" s="5">
        <v>6970</v>
      </c>
      <c r="AD37" s="5">
        <v>244483735</v>
      </c>
      <c r="AE37" s="4">
        <v>48355948.800000012</v>
      </c>
      <c r="AF37" s="4">
        <v>562711660.19000018</v>
      </c>
      <c r="AG37" s="13">
        <f t="shared" si="4"/>
        <v>974.64088771334195</v>
      </c>
    </row>
    <row r="38" spans="1:33" x14ac:dyDescent="0.2">
      <c r="A38" s="3">
        <v>2014115</v>
      </c>
      <c r="B38" s="3">
        <v>247593</v>
      </c>
      <c r="C38" s="3" t="s">
        <v>744</v>
      </c>
      <c r="D38" s="3" t="s">
        <v>742</v>
      </c>
      <c r="E38" s="3" t="s">
        <v>743</v>
      </c>
      <c r="F38" s="3" t="s">
        <v>6</v>
      </c>
      <c r="G38" s="3" t="s">
        <v>24</v>
      </c>
      <c r="H38" s="3" t="s">
        <v>21</v>
      </c>
      <c r="I38" s="3" t="s">
        <v>22</v>
      </c>
      <c r="J38" s="3">
        <v>20103010</v>
      </c>
      <c r="K38" s="3" t="s">
        <v>922</v>
      </c>
      <c r="L38" s="3" t="s">
        <v>10</v>
      </c>
      <c r="M38" s="4">
        <v>1.4E-2</v>
      </c>
      <c r="N38" s="6">
        <v>45656</v>
      </c>
      <c r="O38" s="4">
        <v>3.24</v>
      </c>
      <c r="P38" s="4">
        <f>IF(IFERROR(VLOOKUP(D38,'Adjustement coefficients'!J$3:K$51,2,FALSE),1)=0,1,IFERROR(VLOOKUP(D38,'Adjustement coefficients'!J$3:K$51,2,FALSE),1))</f>
        <v>0.53092564955729704</v>
      </c>
      <c r="Q38" s="4">
        <f t="shared" si="0"/>
        <v>1.7201991045656426</v>
      </c>
      <c r="R38" s="6">
        <v>45289</v>
      </c>
      <c r="S38" s="10"/>
      <c r="T38" s="11">
        <f t="shared" si="1"/>
        <v>-0.99567901234567913</v>
      </c>
      <c r="U38" s="5">
        <v>1951253942</v>
      </c>
      <c r="V38" s="12">
        <f t="shared" si="2"/>
        <v>27317555.188000001</v>
      </c>
      <c r="W38">
        <v>256</v>
      </c>
      <c r="X38" s="5">
        <v>10465</v>
      </c>
      <c r="Y38" s="5">
        <v>815329153</v>
      </c>
      <c r="Z38" s="4">
        <v>4875419.2600000035</v>
      </c>
      <c r="AA38" s="4">
        <v>56361395.890000023</v>
      </c>
      <c r="AB38" s="13">
        <f t="shared" si="3"/>
        <v>41.784881785520049</v>
      </c>
      <c r="AC38" s="5">
        <v>10465</v>
      </c>
      <c r="AD38" s="5">
        <v>815329153</v>
      </c>
      <c r="AE38" s="4">
        <v>4875419.2600000035</v>
      </c>
      <c r="AF38" s="4">
        <v>56361395.890000023</v>
      </c>
      <c r="AG38" s="13">
        <f t="shared" si="4"/>
        <v>41.784881785520049</v>
      </c>
    </row>
    <row r="39" spans="1:33" x14ac:dyDescent="0.2">
      <c r="A39" s="3">
        <v>2014116</v>
      </c>
      <c r="B39" s="3">
        <v>225715</v>
      </c>
      <c r="C39" s="3" t="s">
        <v>212</v>
      </c>
      <c r="D39" s="3" t="s">
        <v>211</v>
      </c>
      <c r="E39" s="3" t="s">
        <v>991</v>
      </c>
      <c r="F39" s="3" t="s">
        <v>6</v>
      </c>
      <c r="G39" s="3" t="s">
        <v>17</v>
      </c>
      <c r="H39" s="3" t="s">
        <v>21</v>
      </c>
      <c r="I39" s="3" t="s">
        <v>15</v>
      </c>
      <c r="J39" s="3">
        <v>60101030</v>
      </c>
      <c r="K39" s="3" t="s">
        <v>914</v>
      </c>
      <c r="L39" s="3" t="s">
        <v>10</v>
      </c>
      <c r="M39" s="4">
        <v>0.59399999999999997</v>
      </c>
      <c r="N39" s="6">
        <v>45656</v>
      </c>
      <c r="O39" s="4">
        <v>0.94</v>
      </c>
      <c r="P39" s="4">
        <f>IF(IFERROR(VLOOKUP(D39,'Adjustement coefficients'!J$3:K$51,2,FALSE),1)=0,1,IFERROR(VLOOKUP(D39,'Adjustement coefficients'!J$3:K$51,2,FALSE),1))</f>
        <v>1</v>
      </c>
      <c r="Q39" s="4">
        <f t="shared" si="0"/>
        <v>0.94</v>
      </c>
      <c r="R39" s="6">
        <v>45289</v>
      </c>
      <c r="S39" s="10"/>
      <c r="T39" s="11">
        <f t="shared" si="1"/>
        <v>-0.3680851063829787</v>
      </c>
      <c r="U39" s="5">
        <v>234690967</v>
      </c>
      <c r="V39" s="12">
        <f t="shared" si="2"/>
        <v>139406434.398</v>
      </c>
      <c r="W39">
        <v>256</v>
      </c>
      <c r="X39" s="5">
        <v>7293</v>
      </c>
      <c r="Y39" s="5">
        <v>56792507</v>
      </c>
      <c r="Z39" s="4">
        <v>3979095.1899999981</v>
      </c>
      <c r="AA39" s="4">
        <v>46013798.280000031</v>
      </c>
      <c r="AB39" s="13">
        <f t="shared" si="3"/>
        <v>24.198846562339146</v>
      </c>
      <c r="AC39" s="5">
        <v>7299</v>
      </c>
      <c r="AD39" s="5">
        <v>61892507</v>
      </c>
      <c r="AE39" s="4">
        <v>4311374.6999999993</v>
      </c>
      <c r="AF39" s="4">
        <v>49931798.280000031</v>
      </c>
      <c r="AG39" s="13">
        <f t="shared" si="4"/>
        <v>26.37191698988568</v>
      </c>
    </row>
    <row r="40" spans="1:33" x14ac:dyDescent="0.2">
      <c r="A40" s="3">
        <v>2014117</v>
      </c>
      <c r="B40" s="3">
        <v>184583</v>
      </c>
      <c r="C40" s="3" t="s">
        <v>38</v>
      </c>
      <c r="D40" s="3" t="s">
        <v>990</v>
      </c>
      <c r="E40" s="3" t="s">
        <v>37</v>
      </c>
      <c r="F40" s="3" t="s">
        <v>6</v>
      </c>
      <c r="G40" s="3" t="s">
        <v>17</v>
      </c>
      <c r="H40" s="3" t="s">
        <v>21</v>
      </c>
      <c r="I40" s="3" t="s">
        <v>1096</v>
      </c>
      <c r="J40" s="3">
        <v>30202000</v>
      </c>
      <c r="K40" s="3" t="s">
        <v>910</v>
      </c>
      <c r="L40" s="3" t="s">
        <v>10</v>
      </c>
      <c r="M40" s="4">
        <v>0.35</v>
      </c>
      <c r="N40" s="6">
        <v>45656</v>
      </c>
      <c r="O40" s="4">
        <v>2.3260000000000001</v>
      </c>
      <c r="P40" s="4">
        <f>IF(IFERROR(VLOOKUP(D40,'Adjustement coefficients'!J$3:K$51,2,FALSE),1)=0,1,IFERROR(VLOOKUP(D40,'Adjustement coefficients'!J$3:K$51,2,FALSE),1))</f>
        <v>3.7273003052878E-2</v>
      </c>
      <c r="Q40" s="4">
        <f t="shared" si="0"/>
        <v>8.6697005100994234E-2</v>
      </c>
      <c r="R40" s="6">
        <v>45289</v>
      </c>
      <c r="S40" s="10"/>
      <c r="T40" s="11">
        <f t="shared" si="1"/>
        <v>-0.84952708512467756</v>
      </c>
      <c r="U40" s="5">
        <v>23791983</v>
      </c>
      <c r="V40" s="12">
        <f t="shared" si="2"/>
        <v>8327194.0499999998</v>
      </c>
      <c r="W40">
        <v>256</v>
      </c>
      <c r="X40" s="5">
        <v>20598</v>
      </c>
      <c r="Y40" s="5">
        <v>157963143</v>
      </c>
      <c r="Z40" s="4">
        <v>8887152.3799999971</v>
      </c>
      <c r="AA40" s="4">
        <v>104414904.44999999</v>
      </c>
      <c r="AB40" s="13">
        <f t="shared" si="3"/>
        <v>663.93433031622453</v>
      </c>
      <c r="AC40" s="5">
        <v>20598</v>
      </c>
      <c r="AD40" s="5">
        <v>157963143</v>
      </c>
      <c r="AE40" s="4">
        <v>8887152.3799999971</v>
      </c>
      <c r="AF40" s="4">
        <v>104414904.44999999</v>
      </c>
      <c r="AG40" s="13">
        <f t="shared" si="4"/>
        <v>663.93433031622453</v>
      </c>
    </row>
    <row r="41" spans="1:33" x14ac:dyDescent="0.2">
      <c r="A41" s="3">
        <v>2014118</v>
      </c>
      <c r="B41" s="3">
        <v>184271</v>
      </c>
      <c r="C41" s="3" t="s">
        <v>136</v>
      </c>
      <c r="D41" s="3" t="s">
        <v>134</v>
      </c>
      <c r="E41" s="3" t="s">
        <v>135</v>
      </c>
      <c r="F41" s="3" t="s">
        <v>6</v>
      </c>
      <c r="G41" s="3" t="s">
        <v>17</v>
      </c>
      <c r="H41" s="3" t="s">
        <v>21</v>
      </c>
      <c r="I41" s="3" t="s">
        <v>15</v>
      </c>
      <c r="J41" s="3">
        <v>50206030</v>
      </c>
      <c r="K41" s="3" t="s">
        <v>905</v>
      </c>
      <c r="L41" s="3" t="s">
        <v>10</v>
      </c>
      <c r="M41" s="4">
        <v>4.16</v>
      </c>
      <c r="N41" s="6">
        <v>45656</v>
      </c>
      <c r="O41" s="4">
        <v>8.2799999999999994</v>
      </c>
      <c r="P41" s="4">
        <f>IF(IFERROR(VLOOKUP(D41,'Adjustement coefficients'!J$3:K$51,2,FALSE),1)=0,1,IFERROR(VLOOKUP(D41,'Adjustement coefficients'!J$3:K$51,2,FALSE),1))</f>
        <v>1</v>
      </c>
      <c r="Q41" s="4">
        <f t="shared" si="0"/>
        <v>8.2799999999999994</v>
      </c>
      <c r="R41" s="6">
        <v>45289</v>
      </c>
      <c r="S41" s="10"/>
      <c r="T41" s="11">
        <f t="shared" si="1"/>
        <v>-0.49758454106280187</v>
      </c>
      <c r="U41" s="5">
        <v>132548611</v>
      </c>
      <c r="V41" s="12">
        <f t="shared" si="2"/>
        <v>551402221.75999999</v>
      </c>
      <c r="W41">
        <v>256</v>
      </c>
      <c r="X41" s="5">
        <v>39562</v>
      </c>
      <c r="Y41" s="5">
        <v>71439187</v>
      </c>
      <c r="Z41" s="4">
        <v>43575333.420000024</v>
      </c>
      <c r="AA41" s="4">
        <v>505230976.33999974</v>
      </c>
      <c r="AB41" s="13">
        <f t="shared" si="3"/>
        <v>53.896594208746549</v>
      </c>
      <c r="AC41" s="5">
        <v>39564</v>
      </c>
      <c r="AD41" s="5">
        <v>71714187</v>
      </c>
      <c r="AE41" s="4">
        <v>43766503.700000018</v>
      </c>
      <c r="AF41" s="4">
        <v>507425976.33999974</v>
      </c>
      <c r="AG41" s="13">
        <f t="shared" si="4"/>
        <v>54.104065262517167</v>
      </c>
    </row>
    <row r="42" spans="1:33" x14ac:dyDescent="0.2">
      <c r="A42" s="3">
        <v>2014119</v>
      </c>
      <c r="B42" s="3">
        <v>200001</v>
      </c>
      <c r="C42" s="3" t="s">
        <v>253</v>
      </c>
      <c r="D42" s="3" t="s">
        <v>251</v>
      </c>
      <c r="E42" s="3" t="s">
        <v>252</v>
      </c>
      <c r="F42" s="3" t="s">
        <v>6</v>
      </c>
      <c r="G42" s="3" t="s">
        <v>17</v>
      </c>
      <c r="H42" s="3" t="s">
        <v>21</v>
      </c>
      <c r="I42" s="3" t="s">
        <v>1097</v>
      </c>
      <c r="J42" s="3">
        <v>30202000</v>
      </c>
      <c r="K42" s="3" t="s">
        <v>910</v>
      </c>
      <c r="L42" s="3" t="s">
        <v>10</v>
      </c>
      <c r="M42" s="4">
        <v>0.151</v>
      </c>
      <c r="N42" s="6">
        <v>45656</v>
      </c>
      <c r="O42" s="4">
        <v>18.95</v>
      </c>
      <c r="P42" s="4">
        <f>IF(IFERROR(VLOOKUP(D42,'Adjustement coefficients'!J$3:K$51,2,FALSE),1)=0,1,IFERROR(VLOOKUP(D42,'Adjustement coefficients'!J$3:K$51,2,FALSE),1))</f>
        <v>0.101261712523864</v>
      </c>
      <c r="Q42" s="4">
        <f t="shared" si="0"/>
        <v>1.9189094523272228</v>
      </c>
      <c r="R42" s="6">
        <v>45289</v>
      </c>
      <c r="S42" s="10"/>
      <c r="T42" s="11">
        <f t="shared" si="1"/>
        <v>-0.99203166226912931</v>
      </c>
      <c r="U42" s="5">
        <v>152994784</v>
      </c>
      <c r="V42" s="12">
        <f t="shared" si="2"/>
        <v>23102212.384</v>
      </c>
      <c r="W42">
        <v>256</v>
      </c>
      <c r="X42" s="5">
        <v>68769</v>
      </c>
      <c r="Y42" s="5">
        <v>710348688</v>
      </c>
      <c r="Z42" s="4">
        <v>44063198.370000005</v>
      </c>
      <c r="AA42" s="4">
        <v>513094408.18000031</v>
      </c>
      <c r="AB42" s="13">
        <f t="shared" si="3"/>
        <v>464.29601678446761</v>
      </c>
      <c r="AC42" s="5">
        <v>68769</v>
      </c>
      <c r="AD42" s="5">
        <v>710348688</v>
      </c>
      <c r="AE42" s="4">
        <v>44063198.370000005</v>
      </c>
      <c r="AF42" s="4">
        <v>513094408.18000031</v>
      </c>
      <c r="AG42" s="13">
        <f t="shared" si="4"/>
        <v>464.29601678446761</v>
      </c>
    </row>
    <row r="43" spans="1:33" x14ac:dyDescent="0.2">
      <c r="A43" s="3">
        <v>2014120</v>
      </c>
      <c r="B43" s="3">
        <v>185226</v>
      </c>
      <c r="C43" s="3" t="s">
        <v>365</v>
      </c>
      <c r="D43" s="3" t="s">
        <v>363</v>
      </c>
      <c r="E43" s="3" t="s">
        <v>364</v>
      </c>
      <c r="F43" s="3" t="s">
        <v>6</v>
      </c>
      <c r="G43" s="3" t="s">
        <v>11</v>
      </c>
      <c r="H43" s="3" t="s">
        <v>21</v>
      </c>
      <c r="I43" s="3" t="s">
        <v>8</v>
      </c>
      <c r="J43" s="3">
        <v>45102020</v>
      </c>
      <c r="K43" s="3" t="s">
        <v>921</v>
      </c>
      <c r="L43" s="3" t="s">
        <v>10</v>
      </c>
      <c r="M43" s="4">
        <v>1.7</v>
      </c>
      <c r="N43" s="6">
        <v>45656</v>
      </c>
      <c r="O43" s="4">
        <v>2.62</v>
      </c>
      <c r="P43" s="4">
        <f>IF(IFERROR(VLOOKUP(D43,'Adjustement coefficients'!J$3:K$51,2,FALSE),1)=0,1,IFERROR(VLOOKUP(D43,'Adjustement coefficients'!J$3:K$51,2,FALSE),1))</f>
        <v>1</v>
      </c>
      <c r="Q43" s="4">
        <f t="shared" si="0"/>
        <v>2.62</v>
      </c>
      <c r="R43" s="6">
        <v>45289</v>
      </c>
      <c r="S43" s="10"/>
      <c r="T43" s="11">
        <f t="shared" si="1"/>
        <v>-0.35114503816793896</v>
      </c>
      <c r="U43" s="5">
        <v>395081030</v>
      </c>
      <c r="V43" s="12">
        <f t="shared" si="2"/>
        <v>671637751</v>
      </c>
      <c r="W43">
        <v>256</v>
      </c>
      <c r="X43" s="5">
        <v>7273</v>
      </c>
      <c r="Y43" s="5">
        <v>23316076</v>
      </c>
      <c r="Z43" s="4">
        <v>3822336.3200000022</v>
      </c>
      <c r="AA43" s="4">
        <v>44389500.380000003</v>
      </c>
      <c r="AB43" s="13">
        <f t="shared" si="3"/>
        <v>5.9015934022445977</v>
      </c>
      <c r="AC43" s="5">
        <v>7275</v>
      </c>
      <c r="AD43" s="5">
        <v>32871170</v>
      </c>
      <c r="AE43" s="4">
        <v>5422667.8800000008</v>
      </c>
      <c r="AF43" s="4">
        <v>62909258.729999945</v>
      </c>
      <c r="AG43" s="13">
        <f t="shared" si="4"/>
        <v>8.3201084091534323</v>
      </c>
    </row>
    <row r="44" spans="1:33" x14ac:dyDescent="0.2">
      <c r="A44" s="3">
        <v>2014121</v>
      </c>
      <c r="B44" s="3">
        <v>170365</v>
      </c>
      <c r="C44" s="3" t="s">
        <v>692</v>
      </c>
      <c r="D44" s="3" t="s">
        <v>690</v>
      </c>
      <c r="E44" s="3" t="s">
        <v>691</v>
      </c>
      <c r="F44" s="3" t="s">
        <v>6</v>
      </c>
      <c r="G44" s="3" t="s">
        <v>11</v>
      </c>
      <c r="H44" s="3" t="s">
        <v>21</v>
      </c>
      <c r="I44" s="3" t="s">
        <v>8</v>
      </c>
      <c r="J44" s="3">
        <v>50206030</v>
      </c>
      <c r="K44" s="3" t="s">
        <v>905</v>
      </c>
      <c r="L44" s="3" t="s">
        <v>10</v>
      </c>
      <c r="M44" s="4">
        <v>1.2450000000000001</v>
      </c>
      <c r="N44" s="6">
        <v>45656</v>
      </c>
      <c r="O44" s="4">
        <v>1.31</v>
      </c>
      <c r="P44" s="4">
        <f>IF(IFERROR(VLOOKUP(D44,'Adjustement coefficients'!J$3:K$51,2,FALSE),1)=0,1,IFERROR(VLOOKUP(D44,'Adjustement coefficients'!J$3:K$51,2,FALSE),1))</f>
        <v>1</v>
      </c>
      <c r="Q44" s="4">
        <f t="shared" si="0"/>
        <v>1.31</v>
      </c>
      <c r="R44" s="6">
        <v>45289</v>
      </c>
      <c r="S44" s="10"/>
      <c r="T44" s="11">
        <f t="shared" si="1"/>
        <v>-4.9618320610686981E-2</v>
      </c>
      <c r="U44" s="5">
        <v>484878423</v>
      </c>
      <c r="V44" s="12">
        <f t="shared" si="2"/>
        <v>603673636.63500011</v>
      </c>
      <c r="W44">
        <v>256</v>
      </c>
      <c r="X44" s="5">
        <v>13543</v>
      </c>
      <c r="Y44" s="5">
        <v>184360748</v>
      </c>
      <c r="Z44" s="4">
        <v>20216181.399999999</v>
      </c>
      <c r="AA44" s="4">
        <v>235477022.48999986</v>
      </c>
      <c r="AB44" s="13">
        <f t="shared" si="3"/>
        <v>38.022056510441999</v>
      </c>
      <c r="AC44" s="5">
        <v>13549</v>
      </c>
      <c r="AD44" s="5">
        <v>231456898</v>
      </c>
      <c r="AE44" s="4">
        <v>25423260.18</v>
      </c>
      <c r="AF44" s="4">
        <v>295990642.18999994</v>
      </c>
      <c r="AG44" s="13">
        <f t="shared" si="4"/>
        <v>47.735037696243296</v>
      </c>
    </row>
    <row r="45" spans="1:33" x14ac:dyDescent="0.2">
      <c r="A45" s="3">
        <v>2014122</v>
      </c>
      <c r="B45" s="3">
        <v>167315</v>
      </c>
      <c r="C45" s="3" t="s">
        <v>556</v>
      </c>
      <c r="D45" s="3" t="s">
        <v>554</v>
      </c>
      <c r="E45" s="3" t="s">
        <v>555</v>
      </c>
      <c r="F45" s="3" t="s">
        <v>6</v>
      </c>
      <c r="G45" s="3" t="s">
        <v>17</v>
      </c>
      <c r="H45" s="3" t="s">
        <v>21</v>
      </c>
      <c r="I45" s="3" t="s">
        <v>15</v>
      </c>
      <c r="J45" s="3">
        <v>60101010</v>
      </c>
      <c r="K45" s="3" t="s">
        <v>916</v>
      </c>
      <c r="L45" s="3" t="s">
        <v>10</v>
      </c>
      <c r="M45" s="4">
        <v>2.52</v>
      </c>
      <c r="N45" s="6">
        <v>45656</v>
      </c>
      <c r="O45" s="4">
        <v>2.0699999999999998</v>
      </c>
      <c r="P45" s="4">
        <f>IF(IFERROR(VLOOKUP(D45,'Adjustement coefficients'!J$3:K$51,2,FALSE),1)=0,1,IFERROR(VLOOKUP(D45,'Adjustement coefficients'!J$3:K$51,2,FALSE),1))</f>
        <v>1</v>
      </c>
      <c r="Q45" s="4">
        <f t="shared" si="0"/>
        <v>2.0699999999999998</v>
      </c>
      <c r="R45" s="6">
        <v>45289</v>
      </c>
      <c r="S45" s="10"/>
      <c r="T45" s="11">
        <f t="shared" si="1"/>
        <v>0.21739130434782619</v>
      </c>
      <c r="U45" s="5">
        <v>119047065</v>
      </c>
      <c r="V45" s="12">
        <f t="shared" si="2"/>
        <v>299998603.80000001</v>
      </c>
      <c r="W45">
        <v>256</v>
      </c>
      <c r="X45" s="5">
        <v>7727</v>
      </c>
      <c r="Y45" s="5">
        <v>44463978</v>
      </c>
      <c r="Z45" s="4">
        <v>9699431.7200000007</v>
      </c>
      <c r="AA45" s="4">
        <v>112987897.41999997</v>
      </c>
      <c r="AB45" s="13">
        <f t="shared" si="3"/>
        <v>37.349915346506023</v>
      </c>
      <c r="AC45" s="5">
        <v>7728</v>
      </c>
      <c r="AD45" s="5">
        <v>44663978</v>
      </c>
      <c r="AE45" s="4">
        <v>9744868.7599999998</v>
      </c>
      <c r="AF45" s="4">
        <v>113515897.41999997</v>
      </c>
      <c r="AG45" s="13">
        <f t="shared" si="4"/>
        <v>37.517916128381664</v>
      </c>
    </row>
    <row r="46" spans="1:33" x14ac:dyDescent="0.2">
      <c r="A46" s="3">
        <v>2014123</v>
      </c>
      <c r="B46" s="3">
        <v>149971</v>
      </c>
      <c r="C46" s="3" t="s">
        <v>634</v>
      </c>
      <c r="D46" s="3" t="s">
        <v>632</v>
      </c>
      <c r="E46" s="3" t="s">
        <v>633</v>
      </c>
      <c r="F46" s="3" t="s">
        <v>6</v>
      </c>
      <c r="G46" s="3" t="s">
        <v>17</v>
      </c>
      <c r="H46" s="3" t="s">
        <v>21</v>
      </c>
      <c r="I46" s="3" t="s">
        <v>15</v>
      </c>
      <c r="J46" s="3">
        <v>50206030</v>
      </c>
      <c r="K46" s="3" t="s">
        <v>905</v>
      </c>
      <c r="L46" s="3" t="s">
        <v>10</v>
      </c>
      <c r="M46" s="4">
        <v>74.2</v>
      </c>
      <c r="N46" s="6">
        <v>45656</v>
      </c>
      <c r="O46" s="4">
        <v>52.4</v>
      </c>
      <c r="P46" s="4">
        <f>IF(IFERROR(VLOOKUP(D46,'Adjustement coefficients'!J$3:K$51,2,FALSE),1)=0,1,IFERROR(VLOOKUP(D46,'Adjustement coefficients'!J$3:K$51,2,FALSE),1))</f>
        <v>1</v>
      </c>
      <c r="Q46" s="4">
        <f t="shared" si="0"/>
        <v>52.4</v>
      </c>
      <c r="R46" s="6">
        <v>45289</v>
      </c>
      <c r="S46" s="10"/>
      <c r="T46" s="11">
        <f t="shared" si="1"/>
        <v>0.41603053435114512</v>
      </c>
      <c r="U46" s="5">
        <v>12574766</v>
      </c>
      <c r="V46" s="12">
        <f t="shared" si="2"/>
        <v>933047637.20000005</v>
      </c>
      <c r="W46">
        <v>256</v>
      </c>
      <c r="X46" s="5">
        <v>7347</v>
      </c>
      <c r="Y46" s="5">
        <v>2971392</v>
      </c>
      <c r="Z46" s="4">
        <v>15221958.710000008</v>
      </c>
      <c r="AA46" s="4">
        <v>175749193.00000015</v>
      </c>
      <c r="AB46" s="13">
        <f t="shared" si="3"/>
        <v>23.629799552532429</v>
      </c>
      <c r="AC46" s="5">
        <v>7347</v>
      </c>
      <c r="AD46" s="5">
        <v>2971392</v>
      </c>
      <c r="AE46" s="4">
        <v>15221958.710000008</v>
      </c>
      <c r="AF46" s="4">
        <v>175749193.00000015</v>
      </c>
      <c r="AG46" s="13">
        <f t="shared" si="4"/>
        <v>23.629799552532429</v>
      </c>
    </row>
    <row r="47" spans="1:33" x14ac:dyDescent="0.2">
      <c r="A47" s="3">
        <v>2014124</v>
      </c>
      <c r="B47" s="3">
        <v>129085</v>
      </c>
      <c r="C47" s="3" t="s">
        <v>530</v>
      </c>
      <c r="D47" s="3" t="s">
        <v>1040</v>
      </c>
      <c r="E47" s="3" t="s">
        <v>529</v>
      </c>
      <c r="F47" s="3" t="s">
        <v>6</v>
      </c>
      <c r="G47" s="3" t="s">
        <v>11</v>
      </c>
      <c r="H47" s="3" t="s">
        <v>21</v>
      </c>
      <c r="I47" s="3" t="s">
        <v>8</v>
      </c>
      <c r="J47" s="3">
        <v>55102000</v>
      </c>
      <c r="K47" s="3" t="s">
        <v>953</v>
      </c>
      <c r="L47" s="3" t="s">
        <v>10</v>
      </c>
      <c r="M47" s="4">
        <v>26.74</v>
      </c>
      <c r="N47" s="6">
        <v>45656</v>
      </c>
      <c r="O47" s="4">
        <v>0.84399999999999997</v>
      </c>
      <c r="P47" s="4">
        <f>IF(IFERROR(VLOOKUP(D47,'Adjustement coefficients'!J$3:K$51,2,FALSE),1)=0,1,IFERROR(VLOOKUP(D47,'Adjustement coefficients'!J$3:K$51,2,FALSE),1))</f>
        <v>20</v>
      </c>
      <c r="Q47" s="4">
        <f t="shared" si="0"/>
        <v>16.88</v>
      </c>
      <c r="R47" s="6">
        <v>45289</v>
      </c>
      <c r="S47" s="10"/>
      <c r="T47" s="11">
        <f t="shared" si="1"/>
        <v>30.682464454976301</v>
      </c>
      <c r="U47" s="5">
        <v>108411533</v>
      </c>
      <c r="V47" s="12">
        <f t="shared" si="2"/>
        <v>2898924392.4199996</v>
      </c>
      <c r="W47">
        <v>256</v>
      </c>
      <c r="X47" s="5">
        <v>127004</v>
      </c>
      <c r="Y47" s="5">
        <v>653380888</v>
      </c>
      <c r="Z47" s="4">
        <v>216816488.35999995</v>
      </c>
      <c r="AA47" s="4">
        <v>2519745140.0500002</v>
      </c>
      <c r="AB47" s="13">
        <f t="shared" si="3"/>
        <v>602.68577513796436</v>
      </c>
      <c r="AC47" s="5">
        <v>127008</v>
      </c>
      <c r="AD47" s="5">
        <v>654040888</v>
      </c>
      <c r="AE47" s="4">
        <v>218399975.58999997</v>
      </c>
      <c r="AF47" s="4">
        <v>2538297140.0500002</v>
      </c>
      <c r="AG47" s="13">
        <f t="shared" si="4"/>
        <v>603.29456645539733</v>
      </c>
    </row>
    <row r="48" spans="1:33" x14ac:dyDescent="0.2">
      <c r="A48" s="3">
        <v>2014125</v>
      </c>
      <c r="B48" s="3">
        <v>146254</v>
      </c>
      <c r="C48" s="3" t="s">
        <v>92</v>
      </c>
      <c r="D48" s="3" t="s">
        <v>90</v>
      </c>
      <c r="E48" s="3" t="s">
        <v>91</v>
      </c>
      <c r="F48" s="3" t="s">
        <v>6</v>
      </c>
      <c r="G48" s="3" t="s">
        <v>17</v>
      </c>
      <c r="H48" s="3" t="s">
        <v>21</v>
      </c>
      <c r="I48" s="3" t="s">
        <v>15</v>
      </c>
      <c r="J48" s="3">
        <v>45201020</v>
      </c>
      <c r="K48" s="3" t="s">
        <v>920</v>
      </c>
      <c r="L48" s="3" t="s">
        <v>10</v>
      </c>
      <c r="M48" s="4">
        <v>2.1</v>
      </c>
      <c r="N48" s="6">
        <v>45656</v>
      </c>
      <c r="O48" s="4">
        <v>3.42</v>
      </c>
      <c r="P48" s="4">
        <f>IF(IFERROR(VLOOKUP(D48,'Adjustement coefficients'!J$3:K$51,2,FALSE),1)=0,1,IFERROR(VLOOKUP(D48,'Adjustement coefficients'!J$3:K$51,2,FALSE),1))</f>
        <v>1</v>
      </c>
      <c r="Q48" s="4">
        <f t="shared" si="0"/>
        <v>3.42</v>
      </c>
      <c r="R48" s="6">
        <v>45289</v>
      </c>
      <c r="S48" s="10"/>
      <c r="T48" s="11">
        <f t="shared" si="1"/>
        <v>-0.38596491228070173</v>
      </c>
      <c r="U48" s="5">
        <v>108852742</v>
      </c>
      <c r="V48" s="12">
        <f t="shared" si="2"/>
        <v>228590758.20000002</v>
      </c>
      <c r="W48">
        <v>256</v>
      </c>
      <c r="X48" s="5">
        <v>20259</v>
      </c>
      <c r="Y48" s="5">
        <v>42154304</v>
      </c>
      <c r="Z48" s="4">
        <v>14954722.150000008</v>
      </c>
      <c r="AA48" s="4">
        <v>172205171.85999981</v>
      </c>
      <c r="AB48" s="13">
        <f t="shared" si="3"/>
        <v>38.725991854206114</v>
      </c>
      <c r="AC48" s="5">
        <v>20259</v>
      </c>
      <c r="AD48" s="5">
        <v>42154304</v>
      </c>
      <c r="AE48" s="4">
        <v>14954722.150000008</v>
      </c>
      <c r="AF48" s="4">
        <v>172205171.85999981</v>
      </c>
      <c r="AG48" s="13">
        <f t="shared" si="4"/>
        <v>38.725991854206114</v>
      </c>
    </row>
    <row r="49" spans="1:33" x14ac:dyDescent="0.2">
      <c r="A49" s="3">
        <v>2014127</v>
      </c>
      <c r="B49" s="3">
        <v>216018</v>
      </c>
      <c r="C49" s="3" t="s">
        <v>16</v>
      </c>
      <c r="D49" s="3" t="s">
        <v>12</v>
      </c>
      <c r="E49" s="3" t="s">
        <v>13</v>
      </c>
      <c r="F49" s="3" t="s">
        <v>6</v>
      </c>
      <c r="G49" s="3" t="s">
        <v>17</v>
      </c>
      <c r="H49" s="3" t="s">
        <v>14</v>
      </c>
      <c r="I49" s="3" t="s">
        <v>15</v>
      </c>
      <c r="J49" s="3">
        <v>40203045</v>
      </c>
      <c r="K49" s="3" t="s">
        <v>906</v>
      </c>
      <c r="L49" s="3" t="s">
        <v>10</v>
      </c>
      <c r="M49" s="4">
        <v>1.1850000000000001</v>
      </c>
      <c r="N49" s="6">
        <v>45656</v>
      </c>
      <c r="O49" s="4">
        <v>2.0249999999999999</v>
      </c>
      <c r="P49" s="4">
        <f>IF(IFERROR(VLOOKUP(D49,'Adjustement coefficients'!J$3:K$51,2,FALSE),1)=0,1,IFERROR(VLOOKUP(D49,'Adjustement coefficients'!J$3:K$51,2,FALSE),1))</f>
        <v>1</v>
      </c>
      <c r="Q49" s="4">
        <f t="shared" si="0"/>
        <v>2.0249999999999999</v>
      </c>
      <c r="R49" s="6">
        <v>45289</v>
      </c>
      <c r="S49" s="10"/>
      <c r="T49" s="11">
        <f t="shared" si="1"/>
        <v>-0.41481481481481475</v>
      </c>
      <c r="U49" s="5">
        <v>268378600</v>
      </c>
      <c r="V49" s="12">
        <f t="shared" si="2"/>
        <v>318028641</v>
      </c>
      <c r="W49">
        <v>256</v>
      </c>
      <c r="X49" s="5">
        <v>8344</v>
      </c>
      <c r="Y49" s="5">
        <v>42136947</v>
      </c>
      <c r="Z49" s="4">
        <v>5676560.209999999</v>
      </c>
      <c r="AA49" s="4">
        <v>65720468.280000038</v>
      </c>
      <c r="AB49" s="13">
        <f t="shared" si="3"/>
        <v>15.700561445659227</v>
      </c>
      <c r="AC49" s="5">
        <v>8344</v>
      </c>
      <c r="AD49" s="5">
        <v>42136947</v>
      </c>
      <c r="AE49" s="4">
        <v>5676560.209999999</v>
      </c>
      <c r="AF49" s="4">
        <v>65720468.280000038</v>
      </c>
      <c r="AG49" s="13">
        <f t="shared" si="4"/>
        <v>15.700561445659227</v>
      </c>
    </row>
    <row r="50" spans="1:33" x14ac:dyDescent="0.2">
      <c r="A50" s="3">
        <v>2014128</v>
      </c>
      <c r="B50" s="3">
        <v>245243</v>
      </c>
      <c r="C50" s="3" t="s">
        <v>9</v>
      </c>
      <c r="D50" s="3" t="s">
        <v>4</v>
      </c>
      <c r="E50" s="3" t="s">
        <v>5</v>
      </c>
      <c r="F50" s="3" t="s">
        <v>6</v>
      </c>
      <c r="G50" s="3" t="s">
        <v>11</v>
      </c>
      <c r="H50" s="3" t="s">
        <v>7</v>
      </c>
      <c r="I50" s="3" t="s">
        <v>8</v>
      </c>
      <c r="J50" s="3">
        <v>50206030</v>
      </c>
      <c r="K50" s="3" t="s">
        <v>905</v>
      </c>
      <c r="L50" s="3" t="s">
        <v>10</v>
      </c>
      <c r="M50" s="4">
        <v>124</v>
      </c>
      <c r="N50" s="6">
        <v>45656</v>
      </c>
      <c r="O50" s="4">
        <v>121.5</v>
      </c>
      <c r="P50" s="4">
        <f>IF(IFERROR(VLOOKUP(D50,'Adjustement coefficients'!J$3:K$51,2,FALSE),1)=0,1,IFERROR(VLOOKUP(D50,'Adjustement coefficients'!J$3:K$51,2,FALSE),1))</f>
        <v>1</v>
      </c>
      <c r="Q50" s="4">
        <f t="shared" si="0"/>
        <v>121.5</v>
      </c>
      <c r="R50" s="6">
        <v>45289</v>
      </c>
      <c r="S50" s="10"/>
      <c r="T50" s="11">
        <f t="shared" si="1"/>
        <v>2.0576131687242798E-2</v>
      </c>
      <c r="U50" s="5">
        <v>22870906</v>
      </c>
      <c r="V50" s="12">
        <f t="shared" si="2"/>
        <v>2835992344</v>
      </c>
      <c r="W50">
        <v>256</v>
      </c>
      <c r="X50" s="5">
        <v>181887</v>
      </c>
      <c r="Y50" s="5">
        <v>23570211</v>
      </c>
      <c r="Z50" s="4">
        <v>297497846.73000002</v>
      </c>
      <c r="AA50" s="4">
        <v>3448569152.349999</v>
      </c>
      <c r="AB50" s="13">
        <f t="shared" si="3"/>
        <v>103.05761826837991</v>
      </c>
      <c r="AC50" s="5">
        <v>181912</v>
      </c>
      <c r="AD50" s="5">
        <v>24982290</v>
      </c>
      <c r="AE50" s="4">
        <v>316139783.54999995</v>
      </c>
      <c r="AF50" s="4">
        <v>3663817469.0999994</v>
      </c>
      <c r="AG50" s="13">
        <f t="shared" si="4"/>
        <v>109.23174621941081</v>
      </c>
    </row>
    <row r="51" spans="1:33" x14ac:dyDescent="0.2">
      <c r="A51" s="3">
        <v>2014129</v>
      </c>
      <c r="B51" s="3">
        <v>142992</v>
      </c>
      <c r="C51" s="3" t="s">
        <v>683</v>
      </c>
      <c r="D51" s="3" t="s">
        <v>681</v>
      </c>
      <c r="E51" s="3" t="s">
        <v>682</v>
      </c>
      <c r="F51" s="3" t="s">
        <v>6</v>
      </c>
      <c r="G51" s="3" t="s">
        <v>17</v>
      </c>
      <c r="H51" s="3" t="s">
        <v>7</v>
      </c>
      <c r="I51" s="3" t="s">
        <v>15</v>
      </c>
      <c r="J51" s="3">
        <v>35101010</v>
      </c>
      <c r="K51" s="3" t="s">
        <v>927</v>
      </c>
      <c r="L51" s="3" t="s">
        <v>10</v>
      </c>
      <c r="M51" s="4">
        <v>2.56</v>
      </c>
      <c r="N51" s="6">
        <v>45656</v>
      </c>
      <c r="O51" s="4">
        <v>1.83</v>
      </c>
      <c r="P51" s="4">
        <f>IF(IFERROR(VLOOKUP(D51,'Adjustement coefficients'!J$3:K$51,2,FALSE),1)=0,1,IFERROR(VLOOKUP(D51,'Adjustement coefficients'!J$3:K$51,2,FALSE),1))</f>
        <v>1</v>
      </c>
      <c r="Q51" s="4">
        <f t="shared" si="0"/>
        <v>1.83</v>
      </c>
      <c r="R51" s="6">
        <v>45289</v>
      </c>
      <c r="S51" s="10"/>
      <c r="T51" s="11">
        <f t="shared" si="1"/>
        <v>0.39890710382513661</v>
      </c>
      <c r="U51" s="5">
        <v>41367782</v>
      </c>
      <c r="V51" s="12">
        <f t="shared" si="2"/>
        <v>105901521.92</v>
      </c>
      <c r="W51">
        <v>256</v>
      </c>
      <c r="X51" s="5">
        <v>1061</v>
      </c>
      <c r="Y51" s="5">
        <v>1718247</v>
      </c>
      <c r="Z51" s="4">
        <v>368147.91000000015</v>
      </c>
      <c r="AA51" s="4">
        <v>4275194.9400000032</v>
      </c>
      <c r="AB51" s="13">
        <f t="shared" si="3"/>
        <v>4.1535874463852087</v>
      </c>
      <c r="AC51" s="5">
        <v>1061</v>
      </c>
      <c r="AD51" s="5">
        <v>1718247</v>
      </c>
      <c r="AE51" s="4">
        <v>368147.91000000015</v>
      </c>
      <c r="AF51" s="4">
        <v>4275194.9400000032</v>
      </c>
      <c r="AG51" s="13">
        <f t="shared" si="4"/>
        <v>4.1535874463852087</v>
      </c>
    </row>
    <row r="52" spans="1:33" x14ac:dyDescent="0.2">
      <c r="A52" s="3">
        <v>2014131</v>
      </c>
      <c r="B52" s="3">
        <v>244148</v>
      </c>
      <c r="C52" s="3" t="s">
        <v>518</v>
      </c>
      <c r="D52" s="3" t="s">
        <v>516</v>
      </c>
      <c r="E52" s="3" t="s">
        <v>517</v>
      </c>
      <c r="F52" s="3" t="s">
        <v>6</v>
      </c>
      <c r="G52" s="3" t="s">
        <v>11</v>
      </c>
      <c r="H52" s="3" t="s">
        <v>21</v>
      </c>
      <c r="I52" s="3" t="s">
        <v>8</v>
      </c>
      <c r="J52" s="3">
        <v>50202040</v>
      </c>
      <c r="K52" s="3" t="s">
        <v>947</v>
      </c>
      <c r="L52" s="3" t="s">
        <v>10</v>
      </c>
      <c r="M52" s="4">
        <v>96.6</v>
      </c>
      <c r="N52" s="6">
        <v>45656</v>
      </c>
      <c r="O52" s="4">
        <v>57</v>
      </c>
      <c r="P52" s="4">
        <f>IF(IFERROR(VLOOKUP(D52,'Adjustement coefficients'!J$3:K$51,2,FALSE),1)=0,1,IFERROR(VLOOKUP(D52,'Adjustement coefficients'!J$3:K$51,2,FALSE),1))</f>
        <v>1</v>
      </c>
      <c r="Q52" s="4">
        <f t="shared" si="0"/>
        <v>57</v>
      </c>
      <c r="R52" s="6">
        <v>45289</v>
      </c>
      <c r="S52" s="10"/>
      <c r="T52" s="11">
        <f t="shared" si="1"/>
        <v>0.6947368421052631</v>
      </c>
      <c r="U52" s="5">
        <v>63750027</v>
      </c>
      <c r="V52" s="12">
        <f t="shared" si="2"/>
        <v>6158252608.1999998</v>
      </c>
      <c r="W52">
        <v>256</v>
      </c>
      <c r="X52" s="5">
        <v>62327</v>
      </c>
      <c r="Y52" s="5">
        <v>17972390</v>
      </c>
      <c r="Z52" s="4">
        <v>118235910.81999996</v>
      </c>
      <c r="AA52" s="4">
        <v>1372828167.1500006</v>
      </c>
      <c r="AB52" s="13">
        <f t="shared" si="3"/>
        <v>28.191972373596013</v>
      </c>
      <c r="AC52" s="5">
        <v>62433</v>
      </c>
      <c r="AD52" s="5">
        <v>30505043</v>
      </c>
      <c r="AE52" s="4">
        <v>196252355.96000013</v>
      </c>
      <c r="AF52" s="4">
        <v>2268296470.7499986</v>
      </c>
      <c r="AG52" s="13">
        <f t="shared" si="4"/>
        <v>47.851027576819696</v>
      </c>
    </row>
    <row r="53" spans="1:33" x14ac:dyDescent="0.2">
      <c r="A53" s="3">
        <v>2014132</v>
      </c>
      <c r="B53" s="3">
        <v>243834</v>
      </c>
      <c r="C53" s="3" t="s">
        <v>839</v>
      </c>
      <c r="D53" s="3" t="s">
        <v>837</v>
      </c>
      <c r="E53" s="3" t="s">
        <v>838</v>
      </c>
      <c r="F53" s="3" t="s">
        <v>6</v>
      </c>
      <c r="G53" s="3" t="s">
        <v>11</v>
      </c>
      <c r="H53" s="3" t="s">
        <v>21</v>
      </c>
      <c r="I53" s="3" t="s">
        <v>8</v>
      </c>
      <c r="J53" s="3">
        <v>20103010</v>
      </c>
      <c r="K53" s="3" t="s">
        <v>922</v>
      </c>
      <c r="L53" s="3" t="s">
        <v>10</v>
      </c>
      <c r="M53" s="4">
        <v>2.33</v>
      </c>
      <c r="N53" s="6">
        <v>45656</v>
      </c>
      <c r="O53" s="4">
        <v>122.8</v>
      </c>
      <c r="P53" s="4">
        <f>IF(IFERROR(VLOOKUP(D53,'Adjustement coefficients'!J$3:K$51,2,FALSE),1)=0,1,IFERROR(VLOOKUP(D53,'Adjustement coefficients'!J$3:K$51,2,FALSE),1))</f>
        <v>1</v>
      </c>
      <c r="Q53" s="4">
        <f t="shared" si="0"/>
        <v>122.8</v>
      </c>
      <c r="R53" s="6">
        <v>45289</v>
      </c>
      <c r="S53" s="10"/>
      <c r="T53" s="11">
        <f t="shared" si="1"/>
        <v>-0.98102605863192183</v>
      </c>
      <c r="U53" s="5">
        <v>34406061</v>
      </c>
      <c r="V53" s="12">
        <f t="shared" si="2"/>
        <v>80166122.129999995</v>
      </c>
      <c r="W53">
        <v>256</v>
      </c>
      <c r="X53" s="5">
        <v>134253</v>
      </c>
      <c r="Y53" s="5">
        <v>169269171</v>
      </c>
      <c r="Z53" s="4">
        <v>172175506.49999988</v>
      </c>
      <c r="AA53" s="4">
        <v>1976473175.8200002</v>
      </c>
      <c r="AB53" s="13">
        <f t="shared" si="3"/>
        <v>491.97486163847702</v>
      </c>
      <c r="AC53" s="5">
        <v>134260</v>
      </c>
      <c r="AD53" s="5">
        <v>170219310</v>
      </c>
      <c r="AE53" s="4">
        <v>172923299.89999989</v>
      </c>
      <c r="AF53" s="4">
        <v>1985023291.0800002</v>
      </c>
      <c r="AG53" s="13">
        <f t="shared" si="4"/>
        <v>494.73640705339676</v>
      </c>
    </row>
    <row r="54" spans="1:33" x14ac:dyDescent="0.2">
      <c r="A54" s="3">
        <v>2014133</v>
      </c>
      <c r="B54" s="3">
        <v>234115</v>
      </c>
      <c r="C54" s="3" t="s">
        <v>596</v>
      </c>
      <c r="D54" s="3" t="s">
        <v>594</v>
      </c>
      <c r="E54" s="3" t="s">
        <v>595</v>
      </c>
      <c r="F54" s="3" t="s">
        <v>6</v>
      </c>
      <c r="G54" s="3" t="s">
        <v>11</v>
      </c>
      <c r="H54" s="3" t="s">
        <v>21</v>
      </c>
      <c r="I54" s="3" t="s">
        <v>8</v>
      </c>
      <c r="J54" s="3">
        <v>60101010</v>
      </c>
      <c r="K54" s="3" t="s">
        <v>916</v>
      </c>
      <c r="L54" s="3" t="s">
        <v>10</v>
      </c>
      <c r="M54" s="4">
        <v>20.6</v>
      </c>
      <c r="N54" s="6">
        <v>45656</v>
      </c>
      <c r="O54" s="4">
        <v>26.6</v>
      </c>
      <c r="P54" s="4">
        <f>IF(IFERROR(VLOOKUP(D54,'Adjustement coefficients'!J$3:K$51,2,FALSE),1)=0,1,IFERROR(VLOOKUP(D54,'Adjustement coefficients'!J$3:K$51,2,FALSE),1))</f>
        <v>1</v>
      </c>
      <c r="Q54" s="4">
        <f t="shared" si="0"/>
        <v>26.6</v>
      </c>
      <c r="R54" s="6">
        <v>45289</v>
      </c>
      <c r="S54" s="10"/>
      <c r="T54" s="11">
        <f t="shared" si="1"/>
        <v>-0.22556390977443608</v>
      </c>
      <c r="U54" s="5">
        <v>103910350</v>
      </c>
      <c r="V54" s="12">
        <f t="shared" si="2"/>
        <v>2140553210.0000002</v>
      </c>
      <c r="W54">
        <v>256</v>
      </c>
      <c r="X54" s="5">
        <v>106054</v>
      </c>
      <c r="Y54" s="5">
        <v>86498880</v>
      </c>
      <c r="Z54" s="4">
        <v>177476509.94999999</v>
      </c>
      <c r="AA54" s="4">
        <v>2051421838.9900005</v>
      </c>
      <c r="AB54" s="13">
        <f t="shared" si="3"/>
        <v>83.24375771999614</v>
      </c>
      <c r="AC54" s="5">
        <v>106065</v>
      </c>
      <c r="AD54" s="5">
        <v>88714564</v>
      </c>
      <c r="AE54" s="4">
        <v>181733118.65000001</v>
      </c>
      <c r="AF54" s="4">
        <v>2101294083.2500002</v>
      </c>
      <c r="AG54" s="13">
        <f t="shared" si="4"/>
        <v>85.376061191209544</v>
      </c>
    </row>
    <row r="55" spans="1:33" x14ac:dyDescent="0.2">
      <c r="A55" s="3">
        <v>2014134</v>
      </c>
      <c r="B55" s="3">
        <v>167356</v>
      </c>
      <c r="C55" s="3" t="s">
        <v>776</v>
      </c>
      <c r="D55" s="3" t="s">
        <v>774</v>
      </c>
      <c r="E55" s="3" t="s">
        <v>775</v>
      </c>
      <c r="F55" s="3" t="s">
        <v>6</v>
      </c>
      <c r="G55" s="3" t="s">
        <v>11</v>
      </c>
      <c r="H55" s="3" t="s">
        <v>21</v>
      </c>
      <c r="I55" s="3" t="s">
        <v>8</v>
      </c>
      <c r="J55" s="3">
        <v>30101010</v>
      </c>
      <c r="K55" s="3" t="s">
        <v>907</v>
      </c>
      <c r="L55" s="3" t="s">
        <v>10</v>
      </c>
      <c r="M55" s="4">
        <v>157.66</v>
      </c>
      <c r="N55" s="6">
        <v>45656</v>
      </c>
      <c r="O55" s="4">
        <v>132.6</v>
      </c>
      <c r="P55" s="4">
        <f>IF(IFERROR(VLOOKUP(D55,'Adjustement coefficients'!J$3:K$51,2,FALSE),1)=0,1,IFERROR(VLOOKUP(D55,'Adjustement coefficients'!J$3:K$51,2,FALSE),1))</f>
        <v>1</v>
      </c>
      <c r="Q55" s="4">
        <f t="shared" si="0"/>
        <v>132.6</v>
      </c>
      <c r="R55" s="6">
        <v>45289</v>
      </c>
      <c r="S55" s="10"/>
      <c r="T55" s="11">
        <f t="shared" si="1"/>
        <v>0.18898944193061842</v>
      </c>
      <c r="U55" s="5">
        <v>135860724</v>
      </c>
      <c r="V55" s="12">
        <f t="shared" si="2"/>
        <v>21419801745.84</v>
      </c>
      <c r="W55">
        <v>256</v>
      </c>
      <c r="X55" s="5">
        <v>48650</v>
      </c>
      <c r="Y55" s="5">
        <v>8365455</v>
      </c>
      <c r="Z55" s="4">
        <v>99467519.020000041</v>
      </c>
      <c r="AA55" s="4">
        <v>1157276998.4000006</v>
      </c>
      <c r="AB55" s="13">
        <f t="shared" si="3"/>
        <v>6.1573755488009914</v>
      </c>
      <c r="AC55" s="5">
        <v>48712</v>
      </c>
      <c r="AD55" s="5">
        <v>9051687</v>
      </c>
      <c r="AE55" s="4">
        <v>107554716.46000007</v>
      </c>
      <c r="AF55" s="4">
        <v>1251428643.0500002</v>
      </c>
      <c r="AG55" s="13">
        <f t="shared" si="4"/>
        <v>6.6624751683201682</v>
      </c>
    </row>
    <row r="56" spans="1:33" x14ac:dyDescent="0.2">
      <c r="A56" s="3">
        <v>2014135</v>
      </c>
      <c r="B56" s="3">
        <v>206470</v>
      </c>
      <c r="C56" s="3" t="s">
        <v>851</v>
      </c>
      <c r="D56" s="3" t="s">
        <v>849</v>
      </c>
      <c r="E56" s="3" t="s">
        <v>850</v>
      </c>
      <c r="F56" s="3" t="s">
        <v>6</v>
      </c>
      <c r="G56" s="3" t="s">
        <v>11</v>
      </c>
      <c r="H56" s="3" t="s">
        <v>21</v>
      </c>
      <c r="I56" s="3" t="s">
        <v>8</v>
      </c>
      <c r="J56" s="3">
        <v>50204000</v>
      </c>
      <c r="K56" s="3" t="s">
        <v>919</v>
      </c>
      <c r="L56" s="3" t="s">
        <v>10</v>
      </c>
      <c r="M56" s="4">
        <v>1.984</v>
      </c>
      <c r="N56" s="6">
        <v>45656</v>
      </c>
      <c r="O56" s="4">
        <v>11.64</v>
      </c>
      <c r="P56" s="4">
        <f>IF(IFERROR(VLOOKUP(D56,'Adjustement coefficients'!J$3:K$51,2,FALSE),1)=0,1,IFERROR(VLOOKUP(D56,'Adjustement coefficients'!J$3:K$51,2,FALSE),1))</f>
        <v>0.71001009782345204</v>
      </c>
      <c r="Q56" s="4">
        <f t="shared" si="0"/>
        <v>8.2645175386649825</v>
      </c>
      <c r="R56" s="6">
        <v>45289</v>
      </c>
      <c r="S56" s="10"/>
      <c r="T56" s="11">
        <f t="shared" si="1"/>
        <v>-0.82955326460481105</v>
      </c>
      <c r="U56" s="5">
        <v>291418466</v>
      </c>
      <c r="V56" s="12">
        <f t="shared" si="2"/>
        <v>578174236.54400003</v>
      </c>
      <c r="W56">
        <v>256</v>
      </c>
      <c r="X56" s="5">
        <v>30651</v>
      </c>
      <c r="Y56" s="5">
        <v>96936089</v>
      </c>
      <c r="Z56" s="4">
        <v>29277303.760000009</v>
      </c>
      <c r="AA56" s="4">
        <v>341218677.50999993</v>
      </c>
      <c r="AB56" s="13">
        <f t="shared" si="3"/>
        <v>33.263536909840163</v>
      </c>
      <c r="AC56" s="5">
        <v>30658</v>
      </c>
      <c r="AD56" s="5">
        <v>121600929</v>
      </c>
      <c r="AE56" s="4">
        <v>31866374.670000009</v>
      </c>
      <c r="AF56" s="4">
        <v>371624793.20999998</v>
      </c>
      <c r="AG56" s="13">
        <f t="shared" si="4"/>
        <v>41.727255883640538</v>
      </c>
    </row>
    <row r="57" spans="1:33" x14ac:dyDescent="0.2">
      <c r="A57" s="3">
        <v>2014137</v>
      </c>
      <c r="B57" s="3">
        <v>167658</v>
      </c>
      <c r="C57" s="3" t="s">
        <v>773</v>
      </c>
      <c r="D57" s="3" t="s">
        <v>771</v>
      </c>
      <c r="E57" s="3" t="s">
        <v>772</v>
      </c>
      <c r="F57" s="3" t="s">
        <v>6</v>
      </c>
      <c r="G57" s="3" t="s">
        <v>11</v>
      </c>
      <c r="H57" s="3" t="s">
        <v>21</v>
      </c>
      <c r="I57" s="3" t="s">
        <v>8</v>
      </c>
      <c r="J57" s="3">
        <v>30101010</v>
      </c>
      <c r="K57" s="3" t="s">
        <v>907</v>
      </c>
      <c r="L57" s="3" t="s">
        <v>10</v>
      </c>
      <c r="M57" s="4">
        <v>143.91999999999999</v>
      </c>
      <c r="N57" s="6">
        <v>45656</v>
      </c>
      <c r="O57" s="4">
        <v>125</v>
      </c>
      <c r="P57" s="4">
        <f>IF(IFERROR(VLOOKUP(D57,'Adjustement coefficients'!J$3:K$51,2,FALSE),1)=0,1,IFERROR(VLOOKUP(D57,'Adjustement coefficients'!J$3:K$51,2,FALSE),1))</f>
        <v>1</v>
      </c>
      <c r="Q57" s="4">
        <f t="shared" si="0"/>
        <v>125</v>
      </c>
      <c r="R57" s="6">
        <v>45289</v>
      </c>
      <c r="S57" s="10"/>
      <c r="T57" s="11">
        <f t="shared" si="1"/>
        <v>0.15135999999999991</v>
      </c>
      <c r="U57" s="5">
        <v>9061837</v>
      </c>
      <c r="V57" s="12">
        <f t="shared" si="2"/>
        <v>1304179581.04</v>
      </c>
      <c r="W57">
        <v>256</v>
      </c>
      <c r="X57" s="5">
        <v>2334</v>
      </c>
      <c r="Y57" s="5">
        <v>640956</v>
      </c>
      <c r="Z57" s="4">
        <v>7251464.1799999997</v>
      </c>
      <c r="AA57" s="4">
        <v>84587199.240000054</v>
      </c>
      <c r="AB57" s="13">
        <f t="shared" si="3"/>
        <v>7.0731353918637021</v>
      </c>
      <c r="AC57" s="5">
        <v>2363</v>
      </c>
      <c r="AD57" s="5">
        <v>1174323</v>
      </c>
      <c r="AE57" s="4">
        <v>13095407.9</v>
      </c>
      <c r="AF57" s="4">
        <v>153350769.33999994</v>
      </c>
      <c r="AG57" s="13">
        <f t="shared" si="4"/>
        <v>12.958994958748429</v>
      </c>
    </row>
    <row r="58" spans="1:33" x14ac:dyDescent="0.2">
      <c r="A58" s="3">
        <v>2014138</v>
      </c>
      <c r="B58" s="3">
        <v>233592</v>
      </c>
      <c r="C58" s="3" t="s">
        <v>865</v>
      </c>
      <c r="D58" s="3" t="s">
        <v>863</v>
      </c>
      <c r="E58" s="3" t="s">
        <v>864</v>
      </c>
      <c r="F58" s="3" t="s">
        <v>6</v>
      </c>
      <c r="G58" s="3" t="s">
        <v>11</v>
      </c>
      <c r="H58" s="3" t="s">
        <v>21</v>
      </c>
      <c r="I58" s="3" t="s">
        <v>8</v>
      </c>
      <c r="J58" s="3">
        <v>10101010</v>
      </c>
      <c r="K58" s="3" t="s">
        <v>926</v>
      </c>
      <c r="L58" s="3" t="s">
        <v>10</v>
      </c>
      <c r="M58" s="4">
        <v>22</v>
      </c>
      <c r="N58" s="6">
        <v>45656</v>
      </c>
      <c r="O58" s="4">
        <v>21.5</v>
      </c>
      <c r="P58" s="4">
        <f>IF(IFERROR(VLOOKUP(D58,'Adjustement coefficients'!J$3:K$51,2,FALSE),1)=0,1,IFERROR(VLOOKUP(D58,'Adjustement coefficients'!J$3:K$51,2,FALSE),1))</f>
        <v>1</v>
      </c>
      <c r="Q58" s="4">
        <f t="shared" si="0"/>
        <v>21.5</v>
      </c>
      <c r="R58" s="6">
        <v>45289</v>
      </c>
      <c r="S58" s="10"/>
      <c r="T58" s="11">
        <f t="shared" si="1"/>
        <v>2.3255813953488372E-2</v>
      </c>
      <c r="U58" s="5">
        <v>28187668</v>
      </c>
      <c r="V58" s="12">
        <f t="shared" si="2"/>
        <v>620128696</v>
      </c>
      <c r="W58">
        <v>256</v>
      </c>
      <c r="X58" s="5">
        <v>1755</v>
      </c>
      <c r="Y58" s="5">
        <v>1308210</v>
      </c>
      <c r="Z58" s="4">
        <v>2536747.1799999983</v>
      </c>
      <c r="AA58" s="4">
        <v>29569307.099999994</v>
      </c>
      <c r="AB58" s="13">
        <f t="shared" si="3"/>
        <v>4.6410721170690667</v>
      </c>
      <c r="AC58" s="5">
        <v>1775</v>
      </c>
      <c r="AD58" s="5">
        <v>6610120</v>
      </c>
      <c r="AE58" s="4">
        <v>12850881.180000007</v>
      </c>
      <c r="AF58" s="4">
        <v>149359747.44999993</v>
      </c>
      <c r="AG58" s="13">
        <f t="shared" si="4"/>
        <v>23.450396818920954</v>
      </c>
    </row>
    <row r="59" spans="1:33" x14ac:dyDescent="0.2">
      <c r="A59" s="3">
        <v>2014139</v>
      </c>
      <c r="B59" s="3">
        <v>152145</v>
      </c>
      <c r="C59" s="3" t="s">
        <v>643</v>
      </c>
      <c r="D59" s="3" t="s">
        <v>641</v>
      </c>
      <c r="E59" s="3" t="s">
        <v>642</v>
      </c>
      <c r="F59" s="3" t="s">
        <v>6</v>
      </c>
      <c r="G59" s="3" t="s">
        <v>11</v>
      </c>
      <c r="H59" s="3" t="s">
        <v>21</v>
      </c>
      <c r="I59" s="3" t="s">
        <v>201</v>
      </c>
      <c r="J59" s="3">
        <v>40301030</v>
      </c>
      <c r="K59" s="3" t="s">
        <v>954</v>
      </c>
      <c r="L59" s="3" t="s">
        <v>10</v>
      </c>
      <c r="M59" s="4">
        <v>84</v>
      </c>
      <c r="N59" s="6">
        <v>45656</v>
      </c>
      <c r="O59" s="4">
        <v>68.5</v>
      </c>
      <c r="P59" s="4">
        <f>IF(IFERROR(VLOOKUP(D59,'Adjustement coefficients'!J$3:K$51,2,FALSE),1)=0,1,IFERROR(VLOOKUP(D59,'Adjustement coefficients'!J$3:K$51,2,FALSE),1))</f>
        <v>1</v>
      </c>
      <c r="Q59" s="4">
        <f t="shared" si="0"/>
        <v>68.5</v>
      </c>
      <c r="R59" s="6">
        <v>45289</v>
      </c>
      <c r="S59" s="10"/>
      <c r="T59" s="11">
        <f t="shared" si="1"/>
        <v>0.22627737226277372</v>
      </c>
      <c r="U59" s="5">
        <v>49009713</v>
      </c>
      <c r="V59" s="12">
        <f t="shared" si="2"/>
        <v>4116815892</v>
      </c>
      <c r="W59">
        <v>256</v>
      </c>
      <c r="X59" s="5">
        <v>1997</v>
      </c>
      <c r="Y59" s="5">
        <v>468513</v>
      </c>
      <c r="Z59" s="4">
        <v>3139438.9899999984</v>
      </c>
      <c r="AA59" s="4">
        <v>36515659.5</v>
      </c>
      <c r="AB59" s="13">
        <f t="shared" si="3"/>
        <v>0.95595948501065486</v>
      </c>
      <c r="AC59" s="5">
        <v>2010</v>
      </c>
      <c r="AD59" s="5">
        <v>3204586</v>
      </c>
      <c r="AE59" s="4">
        <v>21062860.57999998</v>
      </c>
      <c r="AF59" s="4">
        <v>242547559.5</v>
      </c>
      <c r="AG59" s="13">
        <f t="shared" si="4"/>
        <v>6.5386753029955518</v>
      </c>
    </row>
    <row r="60" spans="1:33" x14ac:dyDescent="0.2">
      <c r="A60" s="3">
        <v>2014143</v>
      </c>
      <c r="B60" s="3">
        <v>149978</v>
      </c>
      <c r="C60" s="3" t="s">
        <v>421</v>
      </c>
      <c r="D60" s="3" t="s">
        <v>419</v>
      </c>
      <c r="E60" s="3" t="s">
        <v>420</v>
      </c>
      <c r="F60" s="3" t="s">
        <v>6</v>
      </c>
      <c r="G60" s="3" t="s">
        <v>11</v>
      </c>
      <c r="H60" s="3" t="s">
        <v>21</v>
      </c>
      <c r="I60" s="3" t="s">
        <v>8</v>
      </c>
      <c r="J60" s="3">
        <v>30101010</v>
      </c>
      <c r="K60" s="3" t="s">
        <v>907</v>
      </c>
      <c r="L60" s="3" t="s">
        <v>10</v>
      </c>
      <c r="M60" s="4">
        <v>328</v>
      </c>
      <c r="N60" s="6">
        <v>45656</v>
      </c>
      <c r="O60" s="4">
        <v>264</v>
      </c>
      <c r="P60" s="4">
        <f>IF(IFERROR(VLOOKUP(D60,'Adjustement coefficients'!J$3:K$51,2,FALSE),1)=0,1,IFERROR(VLOOKUP(D60,'Adjustement coefficients'!J$3:K$51,2,FALSE),1))</f>
        <v>1</v>
      </c>
      <c r="Q60" s="4">
        <f t="shared" si="0"/>
        <v>264</v>
      </c>
      <c r="R60" s="6">
        <v>45289</v>
      </c>
      <c r="S60" s="10"/>
      <c r="T60" s="11">
        <f t="shared" si="1"/>
        <v>0.24242424242424243</v>
      </c>
      <c r="U60" s="5">
        <v>4932523</v>
      </c>
      <c r="V60" s="12">
        <f t="shared" si="2"/>
        <v>1617867544</v>
      </c>
      <c r="W60">
        <v>256</v>
      </c>
      <c r="X60" s="5">
        <v>1287</v>
      </c>
      <c r="Y60" s="5">
        <v>119657</v>
      </c>
      <c r="Z60" s="4">
        <v>3049866.8900000006</v>
      </c>
      <c r="AA60" s="4">
        <v>35517977.800000012</v>
      </c>
      <c r="AB60" s="13">
        <f t="shared" si="3"/>
        <v>2.4258781966145926</v>
      </c>
      <c r="AC60" s="5">
        <v>1293</v>
      </c>
      <c r="AD60" s="5">
        <v>143073</v>
      </c>
      <c r="AE60" s="4">
        <v>3673378.5900000003</v>
      </c>
      <c r="AF60" s="4">
        <v>42765266.800000019</v>
      </c>
      <c r="AG60" s="13">
        <f t="shared" si="4"/>
        <v>2.9006048223191256</v>
      </c>
    </row>
    <row r="61" spans="1:33" x14ac:dyDescent="0.2">
      <c r="A61" s="3">
        <v>2014144</v>
      </c>
      <c r="B61" s="3">
        <v>240277</v>
      </c>
      <c r="C61" s="3" t="s">
        <v>646</v>
      </c>
      <c r="D61" s="3" t="s">
        <v>644</v>
      </c>
      <c r="E61" s="3" t="s">
        <v>645</v>
      </c>
      <c r="F61" s="3" t="s">
        <v>6</v>
      </c>
      <c r="G61" s="3" t="s">
        <v>11</v>
      </c>
      <c r="H61" s="3" t="s">
        <v>21</v>
      </c>
      <c r="I61" s="3" t="s">
        <v>8</v>
      </c>
      <c r="J61" s="3">
        <v>10102015</v>
      </c>
      <c r="K61" s="3" t="s">
        <v>965</v>
      </c>
      <c r="L61" s="3" t="s">
        <v>10</v>
      </c>
      <c r="M61" s="4">
        <v>4.79</v>
      </c>
      <c r="N61" s="6">
        <v>45656</v>
      </c>
      <c r="O61" s="4">
        <v>21.45</v>
      </c>
      <c r="P61" s="4">
        <f>IF(IFERROR(VLOOKUP(D61,'Adjustement coefficients'!J$3:K$51,2,FALSE),1)=0,1,IFERROR(VLOOKUP(D61,'Adjustement coefficients'!J$3:K$51,2,FALSE),1))</f>
        <v>0.76313738903085404</v>
      </c>
      <c r="Q61" s="4">
        <f t="shared" si="0"/>
        <v>16.369296994711817</v>
      </c>
      <c r="R61" s="6">
        <v>45289</v>
      </c>
      <c r="S61" s="10"/>
      <c r="T61" s="11">
        <f t="shared" si="1"/>
        <v>-0.77668997668997675</v>
      </c>
      <c r="U61" s="5">
        <v>129621605</v>
      </c>
      <c r="V61" s="12">
        <f t="shared" si="2"/>
        <v>620887487.95000005</v>
      </c>
      <c r="W61">
        <v>256</v>
      </c>
      <c r="X61" s="5">
        <v>85436</v>
      </c>
      <c r="Y61" s="5">
        <v>261943762</v>
      </c>
      <c r="Z61" s="4">
        <v>123234970.84000005</v>
      </c>
      <c r="AA61" s="4">
        <v>1420190492.6999991</v>
      </c>
      <c r="AB61" s="13">
        <f t="shared" si="3"/>
        <v>202.0834119435568</v>
      </c>
      <c r="AC61" s="5">
        <v>85440</v>
      </c>
      <c r="AD61" s="5">
        <v>267187887</v>
      </c>
      <c r="AE61" s="4">
        <v>124963012.48000005</v>
      </c>
      <c r="AF61" s="4">
        <v>1440235817.6999991</v>
      </c>
      <c r="AG61" s="13">
        <f t="shared" si="4"/>
        <v>206.1291302480015</v>
      </c>
    </row>
    <row r="62" spans="1:33" x14ac:dyDescent="0.2">
      <c r="A62" s="3">
        <v>2014173</v>
      </c>
      <c r="B62" s="3">
        <v>149976</v>
      </c>
      <c r="C62" s="3" t="s">
        <v>779</v>
      </c>
      <c r="D62" s="3" t="s">
        <v>777</v>
      </c>
      <c r="E62" s="3" t="s">
        <v>778</v>
      </c>
      <c r="F62" s="3" t="s">
        <v>6</v>
      </c>
      <c r="G62" s="3" t="s">
        <v>11</v>
      </c>
      <c r="H62" s="3" t="s">
        <v>21</v>
      </c>
      <c r="I62" s="3" t="s">
        <v>8</v>
      </c>
      <c r="J62" s="3">
        <v>30101010</v>
      </c>
      <c r="K62" s="3" t="s">
        <v>907</v>
      </c>
      <c r="L62" s="3" t="s">
        <v>10</v>
      </c>
      <c r="M62" s="4">
        <v>144.5</v>
      </c>
      <c r="N62" s="6">
        <v>45656</v>
      </c>
      <c r="O62" s="4">
        <v>130</v>
      </c>
      <c r="P62" s="4">
        <f>IF(IFERROR(VLOOKUP(D62,'Adjustement coefficients'!J$3:K$51,2,FALSE),1)=0,1,IFERROR(VLOOKUP(D62,'Adjustement coefficients'!J$3:K$51,2,FALSE),1))</f>
        <v>1</v>
      </c>
      <c r="Q62" s="4">
        <f t="shared" si="0"/>
        <v>130</v>
      </c>
      <c r="R62" s="6">
        <v>45289</v>
      </c>
      <c r="S62" s="10"/>
      <c r="T62" s="11">
        <f t="shared" si="1"/>
        <v>0.11153846153846154</v>
      </c>
      <c r="U62" s="5">
        <v>27000130</v>
      </c>
      <c r="V62" s="12">
        <f t="shared" si="2"/>
        <v>3901518785</v>
      </c>
      <c r="W62">
        <v>256</v>
      </c>
      <c r="X62" s="5">
        <v>4611</v>
      </c>
      <c r="Y62" s="5">
        <v>912783</v>
      </c>
      <c r="Z62" s="4">
        <v>10562816.499999996</v>
      </c>
      <c r="AA62" s="4">
        <v>122649060.90000004</v>
      </c>
      <c r="AB62" s="13">
        <f t="shared" si="3"/>
        <v>3.3806615005187011</v>
      </c>
      <c r="AC62" s="5">
        <v>4693</v>
      </c>
      <c r="AD62" s="5">
        <v>2372273</v>
      </c>
      <c r="AE62" s="4">
        <v>27024717.850000013</v>
      </c>
      <c r="AF62" s="4">
        <v>315149861.44999987</v>
      </c>
      <c r="AG62" s="13">
        <f t="shared" si="4"/>
        <v>8.7861539925918866</v>
      </c>
    </row>
    <row r="63" spans="1:33" x14ac:dyDescent="0.2">
      <c r="A63" s="3">
        <v>2014174</v>
      </c>
      <c r="B63" s="3">
        <v>168308</v>
      </c>
      <c r="C63" s="3" t="s">
        <v>388</v>
      </c>
      <c r="D63" s="3" t="s">
        <v>386</v>
      </c>
      <c r="E63" s="3" t="s">
        <v>387</v>
      </c>
      <c r="F63" s="3" t="s">
        <v>6</v>
      </c>
      <c r="G63" s="3" t="s">
        <v>11</v>
      </c>
      <c r="H63" s="3" t="s">
        <v>21</v>
      </c>
      <c r="I63" s="3" t="s">
        <v>8</v>
      </c>
      <c r="J63" s="3">
        <v>30101010</v>
      </c>
      <c r="K63" s="3" t="s">
        <v>907</v>
      </c>
      <c r="L63" s="3" t="s">
        <v>10</v>
      </c>
      <c r="M63" s="4">
        <v>145</v>
      </c>
      <c r="N63" s="6">
        <v>45656</v>
      </c>
      <c r="O63" s="4">
        <v>130</v>
      </c>
      <c r="P63" s="4">
        <f>IF(IFERROR(VLOOKUP(D63,'Adjustement coefficients'!J$3:K$51,2,FALSE),1)=0,1,IFERROR(VLOOKUP(D63,'Adjustement coefficients'!J$3:K$51,2,FALSE),1))</f>
        <v>1</v>
      </c>
      <c r="Q63" s="4">
        <f t="shared" si="0"/>
        <v>130</v>
      </c>
      <c r="R63" s="6">
        <v>45289</v>
      </c>
      <c r="S63" s="10"/>
      <c r="T63" s="11">
        <f t="shared" si="1"/>
        <v>0.11538461538461539</v>
      </c>
      <c r="U63" s="5">
        <v>687900</v>
      </c>
      <c r="V63" s="12">
        <f t="shared" si="2"/>
        <v>99745500</v>
      </c>
      <c r="W63">
        <v>256</v>
      </c>
      <c r="X63" s="5">
        <v>270</v>
      </c>
      <c r="Y63" s="5">
        <v>35060</v>
      </c>
      <c r="Z63" s="4">
        <v>384469.5399999998</v>
      </c>
      <c r="AA63" s="4">
        <v>4488367.4200000009</v>
      </c>
      <c r="AB63" s="13">
        <f t="shared" si="3"/>
        <v>5.0966710277656642</v>
      </c>
      <c r="AC63" s="5">
        <v>273</v>
      </c>
      <c r="AD63" s="5">
        <v>50294</v>
      </c>
      <c r="AE63" s="4">
        <v>545619.05999999982</v>
      </c>
      <c r="AF63" s="4">
        <v>6385647.4200000009</v>
      </c>
      <c r="AG63" s="13">
        <f t="shared" si="4"/>
        <v>7.3112370984154671</v>
      </c>
    </row>
    <row r="64" spans="1:33" x14ac:dyDescent="0.2">
      <c r="A64" s="3">
        <v>2014175</v>
      </c>
      <c r="B64" s="3">
        <v>149972</v>
      </c>
      <c r="C64" s="3" t="s">
        <v>785</v>
      </c>
      <c r="D64" s="3" t="s">
        <v>783</v>
      </c>
      <c r="E64" s="3" t="s">
        <v>784</v>
      </c>
      <c r="F64" s="3" t="s">
        <v>6</v>
      </c>
      <c r="G64" s="3" t="s">
        <v>11</v>
      </c>
      <c r="H64" s="3" t="s">
        <v>21</v>
      </c>
      <c r="I64" s="3" t="s">
        <v>8</v>
      </c>
      <c r="J64" s="3">
        <v>30101010</v>
      </c>
      <c r="K64" s="3" t="s">
        <v>907</v>
      </c>
      <c r="L64" s="3" t="s">
        <v>10</v>
      </c>
      <c r="M64" s="4">
        <v>329</v>
      </c>
      <c r="N64" s="6">
        <v>45656</v>
      </c>
      <c r="O64" s="4">
        <v>304</v>
      </c>
      <c r="P64" s="4">
        <f>IF(IFERROR(VLOOKUP(D64,'Adjustement coefficients'!J$3:K$51,2,FALSE),1)=0,1,IFERROR(VLOOKUP(D64,'Adjustement coefficients'!J$3:K$51,2,FALSE),1))</f>
        <v>1</v>
      </c>
      <c r="Q64" s="4">
        <f t="shared" si="0"/>
        <v>304</v>
      </c>
      <c r="R64" s="6">
        <v>45289</v>
      </c>
      <c r="S64" s="10"/>
      <c r="T64" s="11">
        <f t="shared" si="1"/>
        <v>8.2236842105263164E-2</v>
      </c>
      <c r="U64" s="5">
        <v>15650405</v>
      </c>
      <c r="V64" s="12">
        <f t="shared" si="2"/>
        <v>5148983245</v>
      </c>
      <c r="W64">
        <v>256</v>
      </c>
      <c r="X64" s="5">
        <v>1107</v>
      </c>
      <c r="Y64" s="5">
        <v>141706</v>
      </c>
      <c r="Z64" s="4">
        <v>3698399.3899999992</v>
      </c>
      <c r="AA64" s="4">
        <v>43057238.29999999</v>
      </c>
      <c r="AB64" s="13">
        <f t="shared" si="3"/>
        <v>0.90544621688703908</v>
      </c>
      <c r="AC64" s="5">
        <v>1143</v>
      </c>
      <c r="AD64" s="5">
        <v>572936</v>
      </c>
      <c r="AE64" s="4">
        <v>14990163.470000001</v>
      </c>
      <c r="AF64" s="4">
        <v>174779862.35000008</v>
      </c>
      <c r="AG64" s="13">
        <f t="shared" si="4"/>
        <v>3.6608381700026298</v>
      </c>
    </row>
    <row r="65" spans="1:33" x14ac:dyDescent="0.2">
      <c r="A65" s="3">
        <v>2014176</v>
      </c>
      <c r="B65" s="3">
        <v>98633</v>
      </c>
      <c r="C65" s="3" t="s">
        <v>761</v>
      </c>
      <c r="D65" s="3" t="s">
        <v>759</v>
      </c>
      <c r="E65" s="3" t="s">
        <v>760</v>
      </c>
      <c r="F65" s="3" t="s">
        <v>6</v>
      </c>
      <c r="G65" s="3" t="s">
        <v>11</v>
      </c>
      <c r="H65" s="3" t="s">
        <v>21</v>
      </c>
      <c r="I65" s="3" t="s">
        <v>8</v>
      </c>
      <c r="J65" s="3">
        <v>30101010</v>
      </c>
      <c r="K65" s="3" t="s">
        <v>907</v>
      </c>
      <c r="L65" s="3" t="s">
        <v>10</v>
      </c>
      <c r="M65" s="4">
        <v>97</v>
      </c>
      <c r="N65" s="6">
        <v>45656</v>
      </c>
      <c r="O65" s="4">
        <v>84</v>
      </c>
      <c r="P65" s="4">
        <f>IF(IFERROR(VLOOKUP(D65,'Adjustement coefficients'!J$3:K$51,2,FALSE),1)=0,1,IFERROR(VLOOKUP(D65,'Adjustement coefficients'!J$3:K$51,2,FALSE),1))</f>
        <v>1</v>
      </c>
      <c r="Q65" s="4">
        <f t="shared" si="0"/>
        <v>84</v>
      </c>
      <c r="R65" s="6">
        <v>45289</v>
      </c>
      <c r="S65" s="10"/>
      <c r="T65" s="11">
        <f t="shared" si="1"/>
        <v>0.15476190476190477</v>
      </c>
      <c r="U65" s="5">
        <v>49795520</v>
      </c>
      <c r="V65" s="12">
        <f t="shared" si="2"/>
        <v>4830165440</v>
      </c>
      <c r="W65">
        <v>256</v>
      </c>
      <c r="X65" s="5">
        <v>17584</v>
      </c>
      <c r="Y65" s="5">
        <v>4192690</v>
      </c>
      <c r="Z65" s="4">
        <v>31071826.860000011</v>
      </c>
      <c r="AA65" s="4">
        <v>361407596.19999999</v>
      </c>
      <c r="AB65" s="13">
        <f t="shared" si="3"/>
        <v>8.4198136699847694</v>
      </c>
      <c r="AC65" s="5">
        <v>17671</v>
      </c>
      <c r="AD65" s="5">
        <v>6257151</v>
      </c>
      <c r="AE65" s="4">
        <v>46384006.539999999</v>
      </c>
      <c r="AF65" s="4">
        <v>539280202.04000032</v>
      </c>
      <c r="AG65" s="13">
        <f t="shared" si="4"/>
        <v>12.565690648476007</v>
      </c>
    </row>
    <row r="66" spans="1:33" x14ac:dyDescent="0.2">
      <c r="A66" s="3">
        <v>2014177</v>
      </c>
      <c r="B66" s="3">
        <v>99265</v>
      </c>
      <c r="C66" s="3" t="s">
        <v>770</v>
      </c>
      <c r="D66" s="3" t="s">
        <v>768</v>
      </c>
      <c r="E66" s="3" t="s">
        <v>769</v>
      </c>
      <c r="F66" s="3" t="s">
        <v>6</v>
      </c>
      <c r="G66" s="3" t="s">
        <v>11</v>
      </c>
      <c r="H66" s="3" t="s">
        <v>21</v>
      </c>
      <c r="I66" s="3" t="s">
        <v>8</v>
      </c>
      <c r="J66" s="3">
        <v>30101010</v>
      </c>
      <c r="K66" s="3" t="s">
        <v>907</v>
      </c>
      <c r="L66" s="3" t="s">
        <v>10</v>
      </c>
      <c r="M66" s="4">
        <v>71.95</v>
      </c>
      <c r="N66" s="6">
        <v>45656</v>
      </c>
      <c r="O66" s="4">
        <v>50.2</v>
      </c>
      <c r="P66" s="4">
        <f>IF(IFERROR(VLOOKUP(D66,'Adjustement coefficients'!J$3:K$51,2,FALSE),1)=0,1,IFERROR(VLOOKUP(D66,'Adjustement coefficients'!J$3:K$51,2,FALSE),1))</f>
        <v>1</v>
      </c>
      <c r="Q66" s="4">
        <f t="shared" ref="Q66:Q129" si="5">O66*P66</f>
        <v>50.2</v>
      </c>
      <c r="R66" s="6">
        <v>45289</v>
      </c>
      <c r="S66" s="10"/>
      <c r="T66" s="11">
        <f t="shared" ref="T66:T129" si="6">IFERROR((M66-O66)/O66,"NA")</f>
        <v>0.43326693227091628</v>
      </c>
      <c r="U66" s="5">
        <v>20731183</v>
      </c>
      <c r="V66" s="12">
        <f t="shared" ref="V66:V129" si="7">U66*M66</f>
        <v>1491608616.8500001</v>
      </c>
      <c r="W66">
        <v>256</v>
      </c>
      <c r="X66" s="5">
        <v>8133</v>
      </c>
      <c r="Y66" s="5">
        <v>2793086</v>
      </c>
      <c r="Z66" s="4">
        <v>13880866.960000014</v>
      </c>
      <c r="AA66" s="4">
        <v>161387651.50999999</v>
      </c>
      <c r="AB66" s="13">
        <f t="shared" ref="AB66:AB129" si="8">(Y66/U66)*100</f>
        <v>13.472873207476871</v>
      </c>
      <c r="AC66" s="5">
        <v>8157</v>
      </c>
      <c r="AD66" s="5">
        <v>3495238</v>
      </c>
      <c r="AE66" s="4">
        <v>17265259.570000015</v>
      </c>
      <c r="AF66" s="4">
        <v>200316576.6399999</v>
      </c>
      <c r="AG66" s="13">
        <f t="shared" ref="AG66:AG129" si="9">(AD66/U66)*100</f>
        <v>16.859809688622207</v>
      </c>
    </row>
    <row r="67" spans="1:33" x14ac:dyDescent="0.2">
      <c r="A67" s="3">
        <v>2014178</v>
      </c>
      <c r="B67" s="3">
        <v>103937</v>
      </c>
      <c r="C67" s="3" t="s">
        <v>478</v>
      </c>
      <c r="D67" s="3" t="s">
        <v>476</v>
      </c>
      <c r="E67" s="3" t="s">
        <v>477</v>
      </c>
      <c r="F67" s="3" t="s">
        <v>6</v>
      </c>
      <c r="G67" s="3" t="s">
        <v>11</v>
      </c>
      <c r="H67" s="3" t="s">
        <v>21</v>
      </c>
      <c r="I67" s="3" t="s">
        <v>8</v>
      </c>
      <c r="J67" s="3">
        <v>30101010</v>
      </c>
      <c r="K67" s="3" t="s">
        <v>907</v>
      </c>
      <c r="L67" s="3" t="s">
        <v>10</v>
      </c>
      <c r="M67" s="4">
        <v>164.6</v>
      </c>
      <c r="N67" s="6">
        <v>45656</v>
      </c>
      <c r="O67" s="4">
        <v>161</v>
      </c>
      <c r="P67" s="4">
        <f>IF(IFERROR(VLOOKUP(D67,'Adjustement coefficients'!J$3:K$51,2,FALSE),1)=0,1,IFERROR(VLOOKUP(D67,'Adjustement coefficients'!J$3:K$51,2,FALSE),1))</f>
        <v>1</v>
      </c>
      <c r="Q67" s="4">
        <f t="shared" si="5"/>
        <v>161</v>
      </c>
      <c r="R67" s="6">
        <v>45289</v>
      </c>
      <c r="S67" s="10"/>
      <c r="T67" s="11">
        <f t="shared" si="6"/>
        <v>2.2360248447204932E-2</v>
      </c>
      <c r="U67" s="5">
        <v>2776225</v>
      </c>
      <c r="V67" s="12">
        <f t="shared" si="7"/>
        <v>456966635</v>
      </c>
      <c r="W67">
        <v>256</v>
      </c>
      <c r="X67" s="5">
        <v>688</v>
      </c>
      <c r="Y67" s="5">
        <v>93102</v>
      </c>
      <c r="Z67" s="4">
        <v>1281208.0699999998</v>
      </c>
      <c r="AA67" s="4">
        <v>14845777.740000006</v>
      </c>
      <c r="AB67" s="13">
        <f t="shared" si="8"/>
        <v>3.3535466325676055</v>
      </c>
      <c r="AC67" s="5">
        <v>692</v>
      </c>
      <c r="AD67" s="5">
        <v>112501</v>
      </c>
      <c r="AE67" s="4">
        <v>1546867.0799999998</v>
      </c>
      <c r="AF67" s="4">
        <v>17942502.34</v>
      </c>
      <c r="AG67" s="13">
        <f t="shared" si="9"/>
        <v>4.052301236391143</v>
      </c>
    </row>
    <row r="68" spans="1:33" x14ac:dyDescent="0.2">
      <c r="A68" s="3">
        <v>2014179</v>
      </c>
      <c r="B68" s="3">
        <v>149973</v>
      </c>
      <c r="C68" s="3" t="s">
        <v>735</v>
      </c>
      <c r="D68" s="3" t="s">
        <v>733</v>
      </c>
      <c r="E68" s="3" t="s">
        <v>734</v>
      </c>
      <c r="F68" s="3" t="s">
        <v>6</v>
      </c>
      <c r="G68" s="3" t="s">
        <v>11</v>
      </c>
      <c r="H68" s="3" t="s">
        <v>21</v>
      </c>
      <c r="I68" s="3" t="s">
        <v>8</v>
      </c>
      <c r="J68" s="3">
        <v>30101010</v>
      </c>
      <c r="K68" s="3" t="s">
        <v>907</v>
      </c>
      <c r="L68" s="3" t="s">
        <v>10</v>
      </c>
      <c r="M68" s="4">
        <v>279</v>
      </c>
      <c r="N68" s="6">
        <v>45656</v>
      </c>
      <c r="O68" s="4">
        <v>230</v>
      </c>
      <c r="P68" s="4">
        <f>IF(IFERROR(VLOOKUP(D68,'Adjustement coefficients'!J$3:K$51,2,FALSE),1)=0,1,IFERROR(VLOOKUP(D68,'Adjustement coefficients'!J$3:K$51,2,FALSE),1))</f>
        <v>1</v>
      </c>
      <c r="Q68" s="4">
        <f t="shared" si="5"/>
        <v>230</v>
      </c>
      <c r="R68" s="6">
        <v>45289</v>
      </c>
      <c r="S68" s="10"/>
      <c r="T68" s="11">
        <f t="shared" si="6"/>
        <v>0.21304347826086956</v>
      </c>
      <c r="U68" s="5">
        <v>2293831</v>
      </c>
      <c r="V68" s="12">
        <f t="shared" si="7"/>
        <v>639978849</v>
      </c>
      <c r="W68">
        <v>256</v>
      </c>
      <c r="X68" s="5">
        <v>1142</v>
      </c>
      <c r="Y68" s="5">
        <v>148377</v>
      </c>
      <c r="Z68" s="4">
        <v>3138273.6199999996</v>
      </c>
      <c r="AA68" s="4">
        <v>36340872.299999997</v>
      </c>
      <c r="AB68" s="13">
        <f t="shared" si="8"/>
        <v>6.4685236183485175</v>
      </c>
      <c r="AC68" s="5">
        <v>1148</v>
      </c>
      <c r="AD68" s="5">
        <v>178619</v>
      </c>
      <c r="AE68" s="4">
        <v>3757490.2100000014</v>
      </c>
      <c r="AF68" s="4">
        <v>43621715.300000004</v>
      </c>
      <c r="AG68" s="13">
        <f t="shared" si="9"/>
        <v>7.7869293770988364</v>
      </c>
    </row>
    <row r="69" spans="1:33" x14ac:dyDescent="0.2">
      <c r="A69" s="3">
        <v>2014180</v>
      </c>
      <c r="B69" s="3">
        <v>149965</v>
      </c>
      <c r="C69" s="3" t="s">
        <v>121</v>
      </c>
      <c r="D69" s="3" t="s">
        <v>119</v>
      </c>
      <c r="E69" s="3" t="s">
        <v>120</v>
      </c>
      <c r="F69" s="3" t="s">
        <v>6</v>
      </c>
      <c r="G69" s="3" t="s">
        <v>11</v>
      </c>
      <c r="H69" s="3" t="s">
        <v>21</v>
      </c>
      <c r="I69" s="3" t="s">
        <v>8</v>
      </c>
      <c r="J69" s="3">
        <v>30101010</v>
      </c>
      <c r="K69" s="3" t="s">
        <v>907</v>
      </c>
      <c r="L69" s="3" t="s">
        <v>10</v>
      </c>
      <c r="M69" s="4">
        <v>235</v>
      </c>
      <c r="N69" s="6">
        <v>45656</v>
      </c>
      <c r="O69" s="4">
        <v>222</v>
      </c>
      <c r="P69" s="4">
        <f>IF(IFERROR(VLOOKUP(D69,'Adjustement coefficients'!J$3:K$51,2,FALSE),1)=0,1,IFERROR(VLOOKUP(D69,'Adjustement coefficients'!J$3:K$51,2,FALSE),1))</f>
        <v>1</v>
      </c>
      <c r="Q69" s="4">
        <f t="shared" si="5"/>
        <v>222</v>
      </c>
      <c r="R69" s="6">
        <v>45289</v>
      </c>
      <c r="S69" s="10"/>
      <c r="T69" s="11">
        <f t="shared" si="6"/>
        <v>5.8558558558558557E-2</v>
      </c>
      <c r="U69" s="5">
        <v>4622601</v>
      </c>
      <c r="V69" s="12">
        <f t="shared" si="7"/>
        <v>1086311235</v>
      </c>
      <c r="W69">
        <v>256</v>
      </c>
      <c r="X69" s="5">
        <v>896</v>
      </c>
      <c r="Y69" s="5">
        <v>188085</v>
      </c>
      <c r="Z69" s="4">
        <v>3620615.120000001</v>
      </c>
      <c r="AA69" s="4">
        <v>42097979.850000001</v>
      </c>
      <c r="AB69" s="13">
        <f t="shared" si="8"/>
        <v>4.0688132071100229</v>
      </c>
      <c r="AC69" s="5">
        <v>907</v>
      </c>
      <c r="AD69" s="5">
        <v>321600</v>
      </c>
      <c r="AE69" s="4">
        <v>6159114.3900000025</v>
      </c>
      <c r="AF69" s="4">
        <v>71223642.350000009</v>
      </c>
      <c r="AG69" s="13">
        <f t="shared" si="9"/>
        <v>6.9571221915973283</v>
      </c>
    </row>
    <row r="70" spans="1:33" x14ac:dyDescent="0.2">
      <c r="A70" s="3">
        <v>2014181</v>
      </c>
      <c r="B70" s="3">
        <v>149964</v>
      </c>
      <c r="C70" s="3" t="s">
        <v>764</v>
      </c>
      <c r="D70" s="3" t="s">
        <v>762</v>
      </c>
      <c r="E70" s="3" t="s">
        <v>763</v>
      </c>
      <c r="F70" s="3" t="s">
        <v>6</v>
      </c>
      <c r="G70" s="3" t="s">
        <v>11</v>
      </c>
      <c r="H70" s="3" t="s">
        <v>21</v>
      </c>
      <c r="I70" s="3" t="s">
        <v>8</v>
      </c>
      <c r="J70" s="3">
        <v>30101010</v>
      </c>
      <c r="K70" s="3" t="s">
        <v>907</v>
      </c>
      <c r="L70" s="3" t="s">
        <v>10</v>
      </c>
      <c r="M70" s="4">
        <v>197.9</v>
      </c>
      <c r="N70" s="6">
        <v>45656</v>
      </c>
      <c r="O70" s="4">
        <v>144</v>
      </c>
      <c r="P70" s="4">
        <f>IF(IFERROR(VLOOKUP(D70,'Adjustement coefficients'!J$3:K$51,2,FALSE),1)=0,1,IFERROR(VLOOKUP(D70,'Adjustement coefficients'!J$3:K$51,2,FALSE),1))</f>
        <v>1</v>
      </c>
      <c r="Q70" s="4">
        <f t="shared" si="5"/>
        <v>144</v>
      </c>
      <c r="R70" s="6">
        <v>45289</v>
      </c>
      <c r="S70" s="10"/>
      <c r="T70" s="11">
        <f t="shared" si="6"/>
        <v>0.37430555555555561</v>
      </c>
      <c r="U70" s="5">
        <v>41703057</v>
      </c>
      <c r="V70" s="12">
        <f t="shared" si="7"/>
        <v>8253034980.3000002</v>
      </c>
      <c r="W70">
        <v>256</v>
      </c>
      <c r="X70" s="5">
        <v>36869</v>
      </c>
      <c r="Y70" s="5">
        <v>3973051</v>
      </c>
      <c r="Z70" s="4">
        <v>56869630.670000024</v>
      </c>
      <c r="AA70" s="4">
        <v>663713393.24999988</v>
      </c>
      <c r="AB70" s="13">
        <f t="shared" si="8"/>
        <v>9.5270018214731849</v>
      </c>
      <c r="AC70" s="5">
        <v>37002</v>
      </c>
      <c r="AD70" s="5">
        <v>10593216</v>
      </c>
      <c r="AE70" s="4">
        <v>154830008.11000004</v>
      </c>
      <c r="AF70" s="4">
        <v>1807569259.4999993</v>
      </c>
      <c r="AG70" s="13">
        <f t="shared" si="9"/>
        <v>25.401533513478402</v>
      </c>
    </row>
    <row r="71" spans="1:33" x14ac:dyDescent="0.2">
      <c r="A71" s="3">
        <v>2014183</v>
      </c>
      <c r="B71" s="3">
        <v>106819</v>
      </c>
      <c r="C71" s="3" t="s">
        <v>700</v>
      </c>
      <c r="D71" s="3" t="s">
        <v>699</v>
      </c>
      <c r="E71" s="3" t="s">
        <v>1041</v>
      </c>
      <c r="F71" s="3" t="s">
        <v>6</v>
      </c>
      <c r="G71" s="3" t="s">
        <v>11</v>
      </c>
      <c r="H71" s="3" t="s">
        <v>21</v>
      </c>
      <c r="I71" s="3" t="s">
        <v>8</v>
      </c>
      <c r="J71" s="3">
        <v>30101010</v>
      </c>
      <c r="K71" s="3" t="s">
        <v>907</v>
      </c>
      <c r="L71" s="3" t="s">
        <v>10</v>
      </c>
      <c r="M71" s="4">
        <v>126</v>
      </c>
      <c r="N71" s="6">
        <v>45656</v>
      </c>
      <c r="O71" s="4">
        <v>91.4</v>
      </c>
      <c r="P71" s="4">
        <f>IF(IFERROR(VLOOKUP(D71,'Adjustement coefficients'!J$3:K$51,2,FALSE),1)=0,1,IFERROR(VLOOKUP(D71,'Adjustement coefficients'!J$3:K$51,2,FALSE),1))</f>
        <v>1</v>
      </c>
      <c r="Q71" s="4">
        <f t="shared" si="5"/>
        <v>91.4</v>
      </c>
      <c r="R71" s="6">
        <v>45289</v>
      </c>
      <c r="S71" s="10"/>
      <c r="T71" s="11">
        <f t="shared" si="6"/>
        <v>0.37855579868708961</v>
      </c>
      <c r="U71" s="5">
        <v>25028941</v>
      </c>
      <c r="V71" s="12">
        <f t="shared" si="7"/>
        <v>3153646566</v>
      </c>
      <c r="W71">
        <v>256</v>
      </c>
      <c r="X71" s="5">
        <v>4092</v>
      </c>
      <c r="Y71" s="5">
        <v>1099915</v>
      </c>
      <c r="Z71" s="4">
        <v>9916488.4799999986</v>
      </c>
      <c r="AA71" s="4">
        <v>115461740.38</v>
      </c>
      <c r="AB71" s="13">
        <f t="shared" si="8"/>
        <v>4.3945726668978926</v>
      </c>
      <c r="AC71" s="5">
        <v>4118</v>
      </c>
      <c r="AD71" s="5">
        <v>2438064</v>
      </c>
      <c r="AE71" s="4">
        <v>21703798.470000003</v>
      </c>
      <c r="AF71" s="4">
        <v>252192562.28000006</v>
      </c>
      <c r="AG71" s="13">
        <f t="shared" si="9"/>
        <v>9.7409794525465543</v>
      </c>
    </row>
    <row r="72" spans="1:33" x14ac:dyDescent="0.2">
      <c r="A72" s="3">
        <v>2014184</v>
      </c>
      <c r="B72" s="3">
        <v>147562</v>
      </c>
      <c r="C72" s="3" t="s">
        <v>747</v>
      </c>
      <c r="D72" s="3" t="s">
        <v>745</v>
      </c>
      <c r="E72" s="3" t="s">
        <v>746</v>
      </c>
      <c r="F72" s="3" t="s">
        <v>6</v>
      </c>
      <c r="G72" s="3" t="s">
        <v>11</v>
      </c>
      <c r="H72" s="3" t="s">
        <v>21</v>
      </c>
      <c r="I72" s="3" t="s">
        <v>8</v>
      </c>
      <c r="J72" s="3">
        <v>30101010</v>
      </c>
      <c r="K72" s="3" t="s">
        <v>907</v>
      </c>
      <c r="L72" s="3" t="s">
        <v>10</v>
      </c>
      <c r="M72" s="4">
        <v>239.95</v>
      </c>
      <c r="N72" s="6">
        <v>45656</v>
      </c>
      <c r="O72" s="4">
        <v>156</v>
      </c>
      <c r="P72" s="4">
        <f>IF(IFERROR(VLOOKUP(D72,'Adjustement coefficients'!J$3:K$51,2,FALSE),1)=0,1,IFERROR(VLOOKUP(D72,'Adjustement coefficients'!J$3:K$51,2,FALSE),1))</f>
        <v>1</v>
      </c>
      <c r="Q72" s="4">
        <f t="shared" si="5"/>
        <v>156</v>
      </c>
      <c r="R72" s="6">
        <v>45289</v>
      </c>
      <c r="S72" s="10"/>
      <c r="T72" s="11">
        <f t="shared" si="6"/>
        <v>0.53814102564102562</v>
      </c>
      <c r="U72" s="5">
        <v>632500</v>
      </c>
      <c r="V72" s="12">
        <f t="shared" si="7"/>
        <v>151768375</v>
      </c>
      <c r="W72">
        <v>256</v>
      </c>
      <c r="X72" s="5">
        <v>1668</v>
      </c>
      <c r="Y72" s="5">
        <v>126443</v>
      </c>
      <c r="Z72" s="4">
        <v>2257491.1000000006</v>
      </c>
      <c r="AA72" s="4">
        <v>26262873.390000004</v>
      </c>
      <c r="AB72" s="13">
        <f t="shared" si="8"/>
        <v>19.99098814229249</v>
      </c>
      <c r="AC72" s="5">
        <v>1669</v>
      </c>
      <c r="AD72" s="5">
        <v>129834</v>
      </c>
      <c r="AE72" s="4">
        <v>2316823.5000000009</v>
      </c>
      <c r="AF72" s="4">
        <v>26961419.390000004</v>
      </c>
      <c r="AG72" s="13">
        <f t="shared" si="9"/>
        <v>20.527114624505931</v>
      </c>
    </row>
    <row r="73" spans="1:33" x14ac:dyDescent="0.2">
      <c r="A73" s="3">
        <v>2014186</v>
      </c>
      <c r="B73" s="3">
        <v>148950</v>
      </c>
      <c r="C73" s="3" t="s">
        <v>339</v>
      </c>
      <c r="D73" s="3" t="s">
        <v>337</v>
      </c>
      <c r="E73" s="3" t="s">
        <v>338</v>
      </c>
      <c r="F73" s="3" t="s">
        <v>6</v>
      </c>
      <c r="G73" s="3" t="s">
        <v>11</v>
      </c>
      <c r="H73" s="3" t="s">
        <v>21</v>
      </c>
      <c r="I73" s="3" t="s">
        <v>201</v>
      </c>
      <c r="J73" s="3">
        <v>40301030</v>
      </c>
      <c r="K73" s="3" t="s">
        <v>954</v>
      </c>
      <c r="L73" s="3" t="s">
        <v>10</v>
      </c>
      <c r="M73" s="4">
        <v>394</v>
      </c>
      <c r="N73" s="6">
        <v>45644</v>
      </c>
      <c r="O73" s="4">
        <v>505</v>
      </c>
      <c r="P73" s="4">
        <f>IF(IFERROR(VLOOKUP(D73,'Adjustement coefficients'!J$3:K$51,2,FALSE),1)=0,1,IFERROR(VLOOKUP(D73,'Adjustement coefficients'!J$3:K$51,2,FALSE),1))</f>
        <v>1</v>
      </c>
      <c r="Q73" s="4">
        <f t="shared" si="5"/>
        <v>505</v>
      </c>
      <c r="R73" s="6">
        <v>45287</v>
      </c>
      <c r="S73" s="10"/>
      <c r="T73" s="11">
        <f t="shared" si="6"/>
        <v>-0.2198019801980198</v>
      </c>
      <c r="U73" s="5">
        <v>2352240</v>
      </c>
      <c r="V73" s="12">
        <f t="shared" si="7"/>
        <v>926782560</v>
      </c>
      <c r="W73">
        <v>256</v>
      </c>
      <c r="X73" s="5">
        <v>151</v>
      </c>
      <c r="Y73" s="5">
        <v>3477</v>
      </c>
      <c r="Z73" s="4">
        <v>131449.41000000003</v>
      </c>
      <c r="AA73" s="4">
        <v>1536407</v>
      </c>
      <c r="AB73" s="13">
        <f t="shared" si="8"/>
        <v>0.14781654933170082</v>
      </c>
      <c r="AC73" s="5">
        <v>151</v>
      </c>
      <c r="AD73" s="5">
        <v>3477</v>
      </c>
      <c r="AE73" s="4">
        <v>131449.41000000003</v>
      </c>
      <c r="AF73" s="4">
        <v>1536407</v>
      </c>
      <c r="AG73" s="13">
        <f t="shared" si="9"/>
        <v>0.14781654933170082</v>
      </c>
    </row>
    <row r="74" spans="1:33" x14ac:dyDescent="0.2">
      <c r="A74" s="3">
        <v>2014187</v>
      </c>
      <c r="B74" s="3">
        <v>149896</v>
      </c>
      <c r="C74" s="3" t="s">
        <v>848</v>
      </c>
      <c r="D74" s="3" t="s">
        <v>846</v>
      </c>
      <c r="E74" s="3" t="s">
        <v>847</v>
      </c>
      <c r="F74" s="3" t="s">
        <v>6</v>
      </c>
      <c r="G74" s="3" t="s">
        <v>11</v>
      </c>
      <c r="H74" s="3" t="s">
        <v>21</v>
      </c>
      <c r="I74" s="3" t="s">
        <v>8</v>
      </c>
      <c r="J74" s="3">
        <v>30101010</v>
      </c>
      <c r="K74" s="3" t="s">
        <v>907</v>
      </c>
      <c r="L74" s="3" t="s">
        <v>10</v>
      </c>
      <c r="M74" s="4">
        <v>310</v>
      </c>
      <c r="N74" s="6">
        <v>45656</v>
      </c>
      <c r="O74" s="4">
        <v>242</v>
      </c>
      <c r="P74" s="4">
        <f>IF(IFERROR(VLOOKUP(D74,'Adjustement coefficients'!J$3:K$51,2,FALSE),1)=0,1,IFERROR(VLOOKUP(D74,'Adjustement coefficients'!J$3:K$51,2,FALSE),1))</f>
        <v>1</v>
      </c>
      <c r="Q74" s="4">
        <f t="shared" si="5"/>
        <v>242</v>
      </c>
      <c r="R74" s="6">
        <v>45288</v>
      </c>
      <c r="S74" s="10"/>
      <c r="T74" s="11">
        <f t="shared" si="6"/>
        <v>0.28099173553719009</v>
      </c>
      <c r="U74" s="5">
        <v>2220512</v>
      </c>
      <c r="V74" s="12">
        <f t="shared" si="7"/>
        <v>688358720</v>
      </c>
      <c r="W74">
        <v>256</v>
      </c>
      <c r="X74" s="5">
        <v>995</v>
      </c>
      <c r="Y74" s="5">
        <v>65340</v>
      </c>
      <c r="Z74" s="4">
        <v>1532936.0300000005</v>
      </c>
      <c r="AA74" s="4">
        <v>17852268</v>
      </c>
      <c r="AB74" s="13">
        <f t="shared" si="8"/>
        <v>2.942564597714401</v>
      </c>
      <c r="AC74" s="5">
        <v>1002</v>
      </c>
      <c r="AD74" s="5">
        <v>158700</v>
      </c>
      <c r="AE74" s="4">
        <v>3788864.1299999985</v>
      </c>
      <c r="AF74" s="4">
        <v>44441148</v>
      </c>
      <c r="AG74" s="13">
        <f t="shared" si="9"/>
        <v>7.1470003314550876</v>
      </c>
    </row>
    <row r="75" spans="1:33" x14ac:dyDescent="0.2">
      <c r="A75" s="3">
        <v>2014190</v>
      </c>
      <c r="B75" s="3">
        <v>247769</v>
      </c>
      <c r="C75" s="3" t="s">
        <v>559</v>
      </c>
      <c r="D75" s="3" t="s">
        <v>557</v>
      </c>
      <c r="E75" s="3" t="s">
        <v>558</v>
      </c>
      <c r="F75" s="3" t="s">
        <v>6</v>
      </c>
      <c r="G75" s="3" t="s">
        <v>11</v>
      </c>
      <c r="H75" s="3" t="s">
        <v>7</v>
      </c>
      <c r="I75" s="3" t="s">
        <v>8</v>
      </c>
      <c r="J75" s="3">
        <v>60101030</v>
      </c>
      <c r="K75" s="3" t="s">
        <v>914</v>
      </c>
      <c r="L75" s="3" t="s">
        <v>10</v>
      </c>
      <c r="M75" s="4">
        <v>7.71</v>
      </c>
      <c r="N75" s="6">
        <v>45656</v>
      </c>
      <c r="O75" s="4">
        <v>10.94</v>
      </c>
      <c r="P75" s="4">
        <f>IF(IFERROR(VLOOKUP(D75,'Adjustement coefficients'!J$3:K$51,2,FALSE),1)=0,1,IFERROR(VLOOKUP(D75,'Adjustement coefficients'!J$3:K$51,2,FALSE),1))</f>
        <v>1</v>
      </c>
      <c r="Q75" s="4">
        <f t="shared" si="5"/>
        <v>10.94</v>
      </c>
      <c r="R75" s="6">
        <v>45289</v>
      </c>
      <c r="S75" s="10"/>
      <c r="T75" s="11">
        <f t="shared" si="6"/>
        <v>-0.29524680073126142</v>
      </c>
      <c r="U75" s="5">
        <v>303215392</v>
      </c>
      <c r="V75" s="12">
        <f t="shared" si="7"/>
        <v>2337790672.3200002</v>
      </c>
      <c r="W75">
        <v>256</v>
      </c>
      <c r="X75" s="5">
        <v>28956</v>
      </c>
      <c r="Y75" s="5">
        <v>54903524</v>
      </c>
      <c r="Z75" s="4">
        <v>37540763.749999985</v>
      </c>
      <c r="AA75" s="4">
        <v>435462256.80000001</v>
      </c>
      <c r="AB75" s="13">
        <f t="shared" si="8"/>
        <v>18.107103217240368</v>
      </c>
      <c r="AC75" s="5">
        <v>28973</v>
      </c>
      <c r="AD75" s="5">
        <v>149046381</v>
      </c>
      <c r="AE75" s="4">
        <v>95894539.109999985</v>
      </c>
      <c r="AF75" s="4">
        <v>1095097382.0999999</v>
      </c>
      <c r="AG75" s="13">
        <f t="shared" si="9"/>
        <v>49.155281998349217</v>
      </c>
    </row>
    <row r="76" spans="1:33" x14ac:dyDescent="0.2">
      <c r="A76" s="3">
        <v>2015478</v>
      </c>
      <c r="B76" s="3">
        <v>214884</v>
      </c>
      <c r="C76" s="3" t="s">
        <v>640</v>
      </c>
      <c r="D76" s="3" t="s">
        <v>638</v>
      </c>
      <c r="E76" s="3" t="s">
        <v>639</v>
      </c>
      <c r="F76" s="3" t="s">
        <v>6</v>
      </c>
      <c r="G76" s="3" t="s">
        <v>17</v>
      </c>
      <c r="H76" s="3" t="s">
        <v>21</v>
      </c>
      <c r="I76" s="3" t="s">
        <v>15</v>
      </c>
      <c r="J76" s="3">
        <v>35101010</v>
      </c>
      <c r="K76" s="3" t="s">
        <v>927</v>
      </c>
      <c r="L76" s="3" t="s">
        <v>10</v>
      </c>
      <c r="M76" s="4">
        <v>96.6</v>
      </c>
      <c r="N76" s="6">
        <v>45656</v>
      </c>
      <c r="O76" s="4">
        <v>92.2</v>
      </c>
      <c r="P76" s="4">
        <f>IF(IFERROR(VLOOKUP(D76,'Adjustement coefficients'!J$3:K$51,2,FALSE),1)=0,1,IFERROR(VLOOKUP(D76,'Adjustement coefficients'!J$3:K$51,2,FALSE),1))</f>
        <v>1</v>
      </c>
      <c r="Q76" s="4">
        <f t="shared" si="5"/>
        <v>92.2</v>
      </c>
      <c r="R76" s="6">
        <v>45289</v>
      </c>
      <c r="S76" s="10"/>
      <c r="T76" s="11">
        <f t="shared" si="6"/>
        <v>4.7722342733188629E-2</v>
      </c>
      <c r="U76" s="5">
        <v>4868553</v>
      </c>
      <c r="V76" s="12">
        <f t="shared" si="7"/>
        <v>470302219.79999995</v>
      </c>
      <c r="W76">
        <v>256</v>
      </c>
      <c r="X76" s="5">
        <v>3743</v>
      </c>
      <c r="Y76" s="5">
        <v>851765</v>
      </c>
      <c r="Z76" s="4">
        <v>6956621.0199999996</v>
      </c>
      <c r="AA76" s="4">
        <v>80897345.200000048</v>
      </c>
      <c r="AB76" s="13">
        <f t="shared" si="8"/>
        <v>17.495239345242826</v>
      </c>
      <c r="AC76" s="5">
        <v>3743</v>
      </c>
      <c r="AD76" s="5">
        <v>851765</v>
      </c>
      <c r="AE76" s="4">
        <v>6956621.0199999996</v>
      </c>
      <c r="AF76" s="4">
        <v>80897345.200000048</v>
      </c>
      <c r="AG76" s="13">
        <f t="shared" si="9"/>
        <v>17.495239345242826</v>
      </c>
    </row>
    <row r="77" spans="1:33" x14ac:dyDescent="0.2">
      <c r="A77" s="3">
        <v>2015506</v>
      </c>
      <c r="B77" s="3">
        <v>51584</v>
      </c>
      <c r="C77" s="3" t="s">
        <v>712</v>
      </c>
      <c r="D77" s="3" t="s">
        <v>710</v>
      </c>
      <c r="E77" s="3" t="s">
        <v>711</v>
      </c>
      <c r="F77" s="3" t="s">
        <v>6</v>
      </c>
      <c r="G77" s="3" t="s">
        <v>11</v>
      </c>
      <c r="H77" s="3" t="s">
        <v>21</v>
      </c>
      <c r="I77" s="3" t="s">
        <v>32</v>
      </c>
      <c r="J77" s="3">
        <v>10101020</v>
      </c>
      <c r="K77" s="3" t="s">
        <v>970</v>
      </c>
      <c r="L77" s="3" t="s">
        <v>10</v>
      </c>
      <c r="M77" s="4">
        <v>352</v>
      </c>
      <c r="N77" s="6">
        <v>45656</v>
      </c>
      <c r="O77" s="4">
        <v>292.60000000000002</v>
      </c>
      <c r="P77" s="4">
        <f>IF(IFERROR(VLOOKUP(D77,'Adjustement coefficients'!J$3:K$51,2,FALSE),1)=0,1,IFERROR(VLOOKUP(D77,'Adjustement coefficients'!J$3:K$51,2,FALSE),1))</f>
        <v>1</v>
      </c>
      <c r="Q77" s="4">
        <f t="shared" si="5"/>
        <v>292.60000000000002</v>
      </c>
      <c r="R77" s="6">
        <v>45289</v>
      </c>
      <c r="S77" s="10"/>
      <c r="T77" s="11">
        <f t="shared" si="6"/>
        <v>0.20300751879699239</v>
      </c>
      <c r="U77" s="5">
        <v>100538332</v>
      </c>
      <c r="V77" s="12">
        <f t="shared" si="7"/>
        <v>35389492864</v>
      </c>
      <c r="W77">
        <v>256</v>
      </c>
      <c r="X77" s="5">
        <v>217124</v>
      </c>
      <c r="Y77" s="5">
        <v>32012743</v>
      </c>
      <c r="Z77" s="4">
        <v>910241392.05999935</v>
      </c>
      <c r="AA77" s="4">
        <v>10574152720.500004</v>
      </c>
      <c r="AB77" s="13">
        <f t="shared" si="8"/>
        <v>31.841330926397305</v>
      </c>
      <c r="AC77" s="5">
        <v>217294</v>
      </c>
      <c r="AD77" s="5">
        <v>41745325</v>
      </c>
      <c r="AE77" s="4">
        <v>1185713966.71</v>
      </c>
      <c r="AF77" s="4">
        <v>13755782428.490004</v>
      </c>
      <c r="AG77" s="13">
        <f t="shared" si="9"/>
        <v>41.521799864354222</v>
      </c>
    </row>
    <row r="78" spans="1:33" x14ac:dyDescent="0.2">
      <c r="A78" s="3">
        <v>2015507</v>
      </c>
      <c r="B78" s="3">
        <v>48587</v>
      </c>
      <c r="C78" s="3" t="s">
        <v>27</v>
      </c>
      <c r="D78" s="3" t="s">
        <v>25</v>
      </c>
      <c r="E78" s="3" t="s">
        <v>26</v>
      </c>
      <c r="F78" s="3" t="s">
        <v>6</v>
      </c>
      <c r="G78" s="3" t="s">
        <v>11</v>
      </c>
      <c r="H78" s="3" t="s">
        <v>21</v>
      </c>
      <c r="I78" s="3" t="s">
        <v>8</v>
      </c>
      <c r="J78" s="3">
        <v>30202010</v>
      </c>
      <c r="K78" s="3" t="s">
        <v>908</v>
      </c>
      <c r="L78" s="3" t="s">
        <v>10</v>
      </c>
      <c r="M78" s="4">
        <v>7.08</v>
      </c>
      <c r="N78" s="6">
        <v>45656</v>
      </c>
      <c r="O78" s="4">
        <v>6.8</v>
      </c>
      <c r="P78" s="4">
        <f>IF(IFERROR(VLOOKUP(D78,'Adjustement coefficients'!J$3:K$51,2,FALSE),1)=0,1,IFERROR(VLOOKUP(D78,'Adjustement coefficients'!J$3:K$51,2,FALSE),1))</f>
        <v>1</v>
      </c>
      <c r="Q78" s="4">
        <f t="shared" si="5"/>
        <v>6.8</v>
      </c>
      <c r="R78" s="6">
        <v>45289</v>
      </c>
      <c r="S78" s="10"/>
      <c r="T78" s="11">
        <f t="shared" si="6"/>
        <v>4.1176470588235335E-2</v>
      </c>
      <c r="U78" s="5">
        <v>527734895</v>
      </c>
      <c r="V78" s="12">
        <f t="shared" si="7"/>
        <v>3736363056.5999999</v>
      </c>
      <c r="W78">
        <v>256</v>
      </c>
      <c r="X78" s="5">
        <v>28905</v>
      </c>
      <c r="Y78" s="5">
        <v>67901190</v>
      </c>
      <c r="Z78" s="4">
        <v>36756458.349999987</v>
      </c>
      <c r="AA78" s="4">
        <v>427007638.03000027</v>
      </c>
      <c r="AB78" s="13">
        <f t="shared" si="8"/>
        <v>12.866534057786721</v>
      </c>
      <c r="AC78" s="5">
        <v>28970</v>
      </c>
      <c r="AD78" s="5">
        <v>101424288</v>
      </c>
      <c r="AE78" s="4">
        <v>54450543.060000002</v>
      </c>
      <c r="AF78" s="4">
        <v>633321199.7299999</v>
      </c>
      <c r="AG78" s="13">
        <f t="shared" si="9"/>
        <v>19.218795073234642</v>
      </c>
    </row>
    <row r="79" spans="1:33" x14ac:dyDescent="0.2">
      <c r="A79" s="3">
        <v>2015508</v>
      </c>
      <c r="B79" s="3">
        <v>56311</v>
      </c>
      <c r="C79" s="3" t="s">
        <v>803</v>
      </c>
      <c r="D79" s="3" t="s">
        <v>801</v>
      </c>
      <c r="E79" s="3" t="s">
        <v>802</v>
      </c>
      <c r="F79" s="3" t="s">
        <v>6</v>
      </c>
      <c r="G79" s="3" t="s">
        <v>11</v>
      </c>
      <c r="H79" s="3" t="s">
        <v>88</v>
      </c>
      <c r="I79" s="3" t="s">
        <v>61</v>
      </c>
      <c r="J79" s="3">
        <v>60101030</v>
      </c>
      <c r="K79" s="3" t="s">
        <v>914</v>
      </c>
      <c r="L79" s="3" t="s">
        <v>10</v>
      </c>
      <c r="M79" s="4">
        <v>180.1</v>
      </c>
      <c r="N79" s="6">
        <v>45656</v>
      </c>
      <c r="O79" s="4">
        <v>148.19999999999999</v>
      </c>
      <c r="P79" s="4">
        <f>IF(IFERROR(VLOOKUP(D79,'Adjustement coefficients'!J$3:K$51,2,FALSE),1)=0,1,IFERROR(VLOOKUP(D79,'Adjustement coefficients'!J$3:K$51,2,FALSE),1))</f>
        <v>1</v>
      </c>
      <c r="Q79" s="4">
        <f t="shared" si="5"/>
        <v>148.19999999999999</v>
      </c>
      <c r="R79" s="6">
        <v>45289</v>
      </c>
      <c r="S79" s="10"/>
      <c r="T79" s="11">
        <f t="shared" si="6"/>
        <v>0.21524966261808373</v>
      </c>
      <c r="U79" s="5">
        <v>299600000</v>
      </c>
      <c r="V79" s="12">
        <f t="shared" si="7"/>
        <v>53957960000</v>
      </c>
      <c r="W79">
        <v>256</v>
      </c>
      <c r="X79" s="5">
        <v>343364</v>
      </c>
      <c r="Y79" s="5">
        <v>112688685</v>
      </c>
      <c r="Z79" s="4">
        <v>1717261497.8499994</v>
      </c>
      <c r="AA79" s="4">
        <v>19998632458.699986</v>
      </c>
      <c r="AB79" s="13">
        <f t="shared" si="8"/>
        <v>37.613045727636852</v>
      </c>
      <c r="AC79" s="5">
        <v>343581</v>
      </c>
      <c r="AD79" s="5">
        <v>128717635</v>
      </c>
      <c r="AE79" s="4">
        <v>1959301734.3899989</v>
      </c>
      <c r="AF79" s="4">
        <v>22809387895.73999</v>
      </c>
      <c r="AG79" s="13">
        <f t="shared" si="9"/>
        <v>42.963162550066755</v>
      </c>
    </row>
    <row r="80" spans="1:33" x14ac:dyDescent="0.2">
      <c r="A80" s="3">
        <v>2015509</v>
      </c>
      <c r="B80" s="3">
        <v>99916</v>
      </c>
      <c r="C80" s="3" t="s">
        <v>727</v>
      </c>
      <c r="D80" s="3" t="s">
        <v>726</v>
      </c>
      <c r="E80" s="3" t="s">
        <v>1042</v>
      </c>
      <c r="F80" s="3" t="s">
        <v>6</v>
      </c>
      <c r="G80" s="3" t="s">
        <v>11</v>
      </c>
      <c r="H80" s="3" t="s">
        <v>89</v>
      </c>
      <c r="I80" s="3" t="s">
        <v>201</v>
      </c>
      <c r="J80" s="3">
        <v>60101030</v>
      </c>
      <c r="K80" s="3" t="s">
        <v>914</v>
      </c>
      <c r="L80" s="3" t="s">
        <v>10</v>
      </c>
      <c r="M80" s="4">
        <v>24.45</v>
      </c>
      <c r="N80" s="6">
        <v>45656</v>
      </c>
      <c r="O80" s="4">
        <v>27.6</v>
      </c>
      <c r="P80" s="4">
        <f>IF(IFERROR(VLOOKUP(D80,'Adjustement coefficients'!J$3:K$51,2,FALSE),1)=0,1,IFERROR(VLOOKUP(D80,'Adjustement coefficients'!J$3:K$51,2,FALSE),1))</f>
        <v>1</v>
      </c>
      <c r="Q80" s="4">
        <f t="shared" si="5"/>
        <v>27.6</v>
      </c>
      <c r="R80" s="6">
        <v>45289</v>
      </c>
      <c r="S80" s="10"/>
      <c r="T80" s="11">
        <f t="shared" si="6"/>
        <v>-0.11413043478260877</v>
      </c>
      <c r="U80" s="5">
        <v>153543734</v>
      </c>
      <c r="V80" s="12">
        <f t="shared" si="7"/>
        <v>3754144296.2999997</v>
      </c>
      <c r="W80">
        <v>256</v>
      </c>
      <c r="X80" s="5">
        <v>85184</v>
      </c>
      <c r="Y80" s="5">
        <v>58460627</v>
      </c>
      <c r="Z80" s="4">
        <v>149445109.83000004</v>
      </c>
      <c r="AA80" s="4">
        <v>1736241083.4499998</v>
      </c>
      <c r="AB80" s="13">
        <f t="shared" si="8"/>
        <v>38.074251209756305</v>
      </c>
      <c r="AC80" s="5">
        <v>85203</v>
      </c>
      <c r="AD80" s="5">
        <v>59896359</v>
      </c>
      <c r="AE80" s="4">
        <v>152934933.20000005</v>
      </c>
      <c r="AF80" s="4">
        <v>1776215865.6999998</v>
      </c>
      <c r="AG80" s="13">
        <f t="shared" si="9"/>
        <v>39.009315091946377</v>
      </c>
    </row>
    <row r="81" spans="1:33" x14ac:dyDescent="0.2">
      <c r="A81" s="3">
        <v>2015511</v>
      </c>
      <c r="B81" s="3">
        <v>238643</v>
      </c>
      <c r="C81" s="3" t="s">
        <v>723</v>
      </c>
      <c r="D81" s="3" t="s">
        <v>721</v>
      </c>
      <c r="E81" s="3" t="s">
        <v>722</v>
      </c>
      <c r="F81" s="3" t="s">
        <v>6</v>
      </c>
      <c r="G81" s="3" t="s">
        <v>11</v>
      </c>
      <c r="H81" s="3" t="s">
        <v>89</v>
      </c>
      <c r="I81" s="3" t="s">
        <v>8</v>
      </c>
      <c r="J81" s="3">
        <v>60101030</v>
      </c>
      <c r="K81" s="3" t="s">
        <v>914</v>
      </c>
      <c r="L81" s="3" t="s">
        <v>10</v>
      </c>
      <c r="M81" s="4">
        <v>9.4149999999999991</v>
      </c>
      <c r="N81" s="6">
        <v>45656</v>
      </c>
      <c r="O81" s="4">
        <v>29</v>
      </c>
      <c r="P81" s="4">
        <f>IF(IFERROR(VLOOKUP(D81,'Adjustement coefficients'!J$3:K$51,2,FALSE),1)=0,1,IFERROR(VLOOKUP(D81,'Adjustement coefficients'!J$3:K$51,2,FALSE),1))</f>
        <v>1</v>
      </c>
      <c r="Q81" s="4">
        <f t="shared" si="5"/>
        <v>29</v>
      </c>
      <c r="R81" s="6">
        <v>45289</v>
      </c>
      <c r="S81" s="10"/>
      <c r="T81" s="11">
        <f t="shared" si="6"/>
        <v>-0.67534482758620695</v>
      </c>
      <c r="U81" s="5">
        <v>255846652</v>
      </c>
      <c r="V81" s="12">
        <f t="shared" si="7"/>
        <v>2408796228.5799999</v>
      </c>
      <c r="W81">
        <v>256</v>
      </c>
      <c r="X81" s="5">
        <v>149698</v>
      </c>
      <c r="Y81" s="5">
        <v>186257070</v>
      </c>
      <c r="Z81" s="4">
        <v>299222307.06999987</v>
      </c>
      <c r="AA81" s="4">
        <v>3462745216.7400002</v>
      </c>
      <c r="AB81" s="13">
        <f t="shared" si="8"/>
        <v>72.800276471860968</v>
      </c>
      <c r="AC81" s="5">
        <v>149802</v>
      </c>
      <c r="AD81" s="5">
        <v>208786107</v>
      </c>
      <c r="AE81" s="4">
        <v>332754687.5999999</v>
      </c>
      <c r="AF81" s="4">
        <v>3850237220.8400002</v>
      </c>
      <c r="AG81" s="13">
        <f t="shared" si="9"/>
        <v>81.605956289785652</v>
      </c>
    </row>
    <row r="82" spans="1:33" x14ac:dyDescent="0.2">
      <c r="A82" s="3">
        <v>2015513</v>
      </c>
      <c r="B82" s="3">
        <v>182656</v>
      </c>
      <c r="C82" s="3" t="s">
        <v>133</v>
      </c>
      <c r="D82" s="3" t="s">
        <v>131</v>
      </c>
      <c r="E82" s="3" t="s">
        <v>132</v>
      </c>
      <c r="F82" s="3" t="s">
        <v>6</v>
      </c>
      <c r="G82" s="3" t="s">
        <v>24</v>
      </c>
      <c r="H82" s="3" t="s">
        <v>31</v>
      </c>
      <c r="I82" s="3" t="s">
        <v>22</v>
      </c>
      <c r="J82" s="3">
        <v>60101015</v>
      </c>
      <c r="K82" s="3" t="s">
        <v>928</v>
      </c>
      <c r="L82" s="3" t="s">
        <v>10</v>
      </c>
      <c r="M82" s="4">
        <v>22.2</v>
      </c>
      <c r="N82" s="6">
        <v>45656</v>
      </c>
      <c r="O82" s="4">
        <v>16.802</v>
      </c>
      <c r="P82" s="4">
        <f>IF(IFERROR(VLOOKUP(D82,'Adjustement coefficients'!J$3:K$51,2,FALSE),1)=0,1,IFERROR(VLOOKUP(D82,'Adjustement coefficients'!J$3:K$51,2,FALSE),1))</f>
        <v>1</v>
      </c>
      <c r="Q82" s="4">
        <f t="shared" si="5"/>
        <v>16.802</v>
      </c>
      <c r="R82" s="6">
        <v>45289</v>
      </c>
      <c r="S82" s="10"/>
      <c r="T82" s="11">
        <f t="shared" si="6"/>
        <v>0.32127127722890131</v>
      </c>
      <c r="U82" s="5">
        <v>24754954</v>
      </c>
      <c r="V82" s="12">
        <f t="shared" si="7"/>
        <v>549559978.79999995</v>
      </c>
      <c r="W82">
        <v>256</v>
      </c>
      <c r="X82" s="5">
        <v>1312</v>
      </c>
      <c r="Y82" s="5">
        <v>891786</v>
      </c>
      <c r="Z82" s="4">
        <v>1496490.7900000005</v>
      </c>
      <c r="AA82" s="4">
        <v>17487310.919999994</v>
      </c>
      <c r="AB82" s="13">
        <f t="shared" si="8"/>
        <v>3.6024546844239747</v>
      </c>
      <c r="AC82" s="5">
        <v>1313</v>
      </c>
      <c r="AD82" s="5">
        <v>964271</v>
      </c>
      <c r="AE82" s="4">
        <v>1605718.2200000002</v>
      </c>
      <c r="AF82" s="4">
        <v>18719555.919999991</v>
      </c>
      <c r="AG82" s="13">
        <f t="shared" si="9"/>
        <v>3.8952647619543148</v>
      </c>
    </row>
    <row r="83" spans="1:33" x14ac:dyDescent="0.2">
      <c r="A83" s="3">
        <v>2015515</v>
      </c>
      <c r="B83" s="3">
        <v>168417</v>
      </c>
      <c r="C83" s="3" t="s">
        <v>146</v>
      </c>
      <c r="D83" s="3" t="s">
        <v>143</v>
      </c>
      <c r="E83" s="3" t="s">
        <v>144</v>
      </c>
      <c r="F83" s="3" t="s">
        <v>6</v>
      </c>
      <c r="G83" s="3" t="s">
        <v>11</v>
      </c>
      <c r="H83" s="3" t="s">
        <v>145</v>
      </c>
      <c r="I83" s="3" t="s">
        <v>32</v>
      </c>
      <c r="J83" s="3">
        <v>45102010</v>
      </c>
      <c r="K83" s="3" t="s">
        <v>915</v>
      </c>
      <c r="L83" s="3" t="s">
        <v>10</v>
      </c>
      <c r="M83" s="4">
        <v>634</v>
      </c>
      <c r="N83" s="6">
        <v>45656</v>
      </c>
      <c r="O83" s="4">
        <v>532</v>
      </c>
      <c r="P83" s="4">
        <f>IF(IFERROR(VLOOKUP(D83,'Adjustement coefficients'!J$3:K$51,2,FALSE),1)=0,1,IFERROR(VLOOKUP(D83,'Adjustement coefficients'!J$3:K$51,2,FALSE),1))</f>
        <v>1</v>
      </c>
      <c r="Q83" s="4">
        <f t="shared" si="5"/>
        <v>532</v>
      </c>
      <c r="R83" s="6">
        <v>45289</v>
      </c>
      <c r="S83" s="10"/>
      <c r="T83" s="11">
        <f t="shared" si="6"/>
        <v>0.19172932330827067</v>
      </c>
      <c r="U83" s="5">
        <v>59304619</v>
      </c>
      <c r="V83" s="12">
        <f t="shared" si="7"/>
        <v>37599128446</v>
      </c>
      <c r="W83">
        <v>256</v>
      </c>
      <c r="X83" s="5">
        <v>172208</v>
      </c>
      <c r="Y83" s="5">
        <v>15871471</v>
      </c>
      <c r="Z83" s="4">
        <v>835862897.70000017</v>
      </c>
      <c r="AA83" s="4">
        <v>9710058318.5</v>
      </c>
      <c r="AB83" s="13">
        <f t="shared" si="8"/>
        <v>26.762621980591426</v>
      </c>
      <c r="AC83" s="5">
        <v>172425</v>
      </c>
      <c r="AD83" s="5">
        <v>18252983</v>
      </c>
      <c r="AE83" s="4">
        <v>960534118.46999967</v>
      </c>
      <c r="AF83" s="4">
        <v>11160550451.93</v>
      </c>
      <c r="AG83" s="13">
        <f t="shared" si="9"/>
        <v>30.778349659408487</v>
      </c>
    </row>
    <row r="84" spans="1:33" x14ac:dyDescent="0.2">
      <c r="A84" s="3">
        <v>2015516</v>
      </c>
      <c r="B84" s="3">
        <v>36370</v>
      </c>
      <c r="C84" s="3" t="s">
        <v>827</v>
      </c>
      <c r="D84" s="3" t="s">
        <v>825</v>
      </c>
      <c r="E84" s="3" t="s">
        <v>826</v>
      </c>
      <c r="F84" s="3" t="s">
        <v>6</v>
      </c>
      <c r="G84" s="3" t="s">
        <v>11</v>
      </c>
      <c r="H84" s="3" t="s">
        <v>512</v>
      </c>
      <c r="I84" s="3" t="s">
        <v>8</v>
      </c>
      <c r="J84" s="3">
        <v>10101010</v>
      </c>
      <c r="K84" s="3" t="s">
        <v>926</v>
      </c>
      <c r="L84" s="3" t="s">
        <v>10</v>
      </c>
      <c r="M84" s="4">
        <v>200.4</v>
      </c>
      <c r="N84" s="6">
        <v>45656</v>
      </c>
      <c r="O84" s="4">
        <v>242</v>
      </c>
      <c r="P84" s="4">
        <f>IF(IFERROR(VLOOKUP(D84,'Adjustement coefficients'!J$3:K$51,2,FALSE),1)=0,1,IFERROR(VLOOKUP(D84,'Adjustement coefficients'!J$3:K$51,2,FALSE),1))</f>
        <v>1</v>
      </c>
      <c r="Q84" s="4">
        <f t="shared" si="5"/>
        <v>242</v>
      </c>
      <c r="R84" s="6">
        <v>45289</v>
      </c>
      <c r="S84" s="10"/>
      <c r="T84" s="11">
        <f t="shared" si="6"/>
        <v>-0.17190082644628096</v>
      </c>
      <c r="U84" s="5">
        <v>118640150</v>
      </c>
      <c r="V84" s="12">
        <f t="shared" si="7"/>
        <v>23775486060</v>
      </c>
      <c r="W84">
        <v>256</v>
      </c>
      <c r="X84" s="5">
        <v>3886</v>
      </c>
      <c r="Y84" s="5">
        <v>350733</v>
      </c>
      <c r="Z84" s="4">
        <v>6616554.9100000001</v>
      </c>
      <c r="AA84" s="4">
        <v>76823775.199999958</v>
      </c>
      <c r="AB84" s="13">
        <f t="shared" si="8"/>
        <v>0.29562757633060982</v>
      </c>
      <c r="AC84" s="5">
        <v>3904</v>
      </c>
      <c r="AD84" s="5">
        <v>829747</v>
      </c>
      <c r="AE84" s="4">
        <v>15468605.960000006</v>
      </c>
      <c r="AF84" s="4">
        <v>179537996.26000008</v>
      </c>
      <c r="AG84" s="13">
        <f t="shared" si="9"/>
        <v>0.69938128028327673</v>
      </c>
    </row>
    <row r="85" spans="1:33" x14ac:dyDescent="0.2">
      <c r="A85" s="3">
        <v>2015517</v>
      </c>
      <c r="B85" s="3">
        <v>203496</v>
      </c>
      <c r="C85" s="3" t="s">
        <v>496</v>
      </c>
      <c r="D85" s="3" t="s">
        <v>494</v>
      </c>
      <c r="E85" s="3" t="s">
        <v>495</v>
      </c>
      <c r="F85" s="3" t="s">
        <v>6</v>
      </c>
      <c r="G85" s="3" t="s">
        <v>11</v>
      </c>
      <c r="H85" s="3" t="s">
        <v>14</v>
      </c>
      <c r="I85" s="3" t="s">
        <v>8</v>
      </c>
      <c r="J85" s="3">
        <v>15101010</v>
      </c>
      <c r="K85" s="3" t="s">
        <v>943</v>
      </c>
      <c r="L85" s="3" t="s">
        <v>10</v>
      </c>
      <c r="M85" s="4">
        <v>25.5</v>
      </c>
      <c r="N85" s="6">
        <v>45656</v>
      </c>
      <c r="O85" s="4">
        <v>13.1</v>
      </c>
      <c r="P85" s="4">
        <f>IF(IFERROR(VLOOKUP(D85,'Adjustement coefficients'!J$3:K$51,2,FALSE),1)=0,1,IFERROR(VLOOKUP(D85,'Adjustement coefficients'!J$3:K$51,2,FALSE),1))</f>
        <v>1</v>
      </c>
      <c r="Q85" s="4">
        <f t="shared" si="5"/>
        <v>13.1</v>
      </c>
      <c r="R85" s="6">
        <v>45289</v>
      </c>
      <c r="S85" s="10"/>
      <c r="T85" s="11">
        <f t="shared" si="6"/>
        <v>0.94656488549618323</v>
      </c>
      <c r="U85" s="5">
        <v>99996662</v>
      </c>
      <c r="V85" s="12">
        <f t="shared" si="7"/>
        <v>2549914881</v>
      </c>
      <c r="W85">
        <v>256</v>
      </c>
      <c r="X85" s="5">
        <v>25374</v>
      </c>
      <c r="Y85" s="5">
        <v>15107883</v>
      </c>
      <c r="Z85" s="4">
        <v>38291011.490000039</v>
      </c>
      <c r="AA85" s="4">
        <v>445827625.34999985</v>
      </c>
      <c r="AB85" s="13">
        <f t="shared" si="8"/>
        <v>15.108387317968674</v>
      </c>
      <c r="AC85" s="5">
        <v>25414</v>
      </c>
      <c r="AD85" s="5">
        <v>32182111</v>
      </c>
      <c r="AE85" s="4">
        <v>78896278.339999989</v>
      </c>
      <c r="AF85" s="4">
        <v>918829610.82000005</v>
      </c>
      <c r="AG85" s="13">
        <f t="shared" si="9"/>
        <v>32.183185274724465</v>
      </c>
    </row>
    <row r="86" spans="1:33" x14ac:dyDescent="0.2">
      <c r="A86" s="3">
        <v>2015519</v>
      </c>
      <c r="B86" s="3">
        <v>193661</v>
      </c>
      <c r="C86" s="3" t="s">
        <v>626</v>
      </c>
      <c r="D86" s="3" t="s">
        <v>624</v>
      </c>
      <c r="E86" s="3" t="s">
        <v>625</v>
      </c>
      <c r="F86" s="3" t="s">
        <v>6</v>
      </c>
      <c r="G86" s="3" t="s">
        <v>11</v>
      </c>
      <c r="H86" s="3" t="s">
        <v>35</v>
      </c>
      <c r="I86" s="3" t="s">
        <v>201</v>
      </c>
      <c r="J86" s="3">
        <v>60101030</v>
      </c>
      <c r="K86" s="3" t="s">
        <v>914</v>
      </c>
      <c r="L86" s="3" t="s">
        <v>10</v>
      </c>
      <c r="M86" s="4">
        <v>4.4000000000000004</v>
      </c>
      <c r="N86" s="6">
        <v>45656</v>
      </c>
      <c r="O86" s="4">
        <v>4.2699999999999996</v>
      </c>
      <c r="P86" s="4">
        <f>IF(IFERROR(VLOOKUP(D86,'Adjustement coefficients'!J$3:K$51,2,FALSE),1)=0,1,IFERROR(VLOOKUP(D86,'Adjustement coefficients'!J$3:K$51,2,FALSE),1))</f>
        <v>1</v>
      </c>
      <c r="Q86" s="4">
        <f t="shared" si="5"/>
        <v>4.2699999999999996</v>
      </c>
      <c r="R86" s="6">
        <v>45289</v>
      </c>
      <c r="S86" s="10"/>
      <c r="T86" s="11">
        <f t="shared" si="6"/>
        <v>3.0444964871194566E-2</v>
      </c>
      <c r="U86" s="5">
        <v>59133786</v>
      </c>
      <c r="V86" s="12">
        <f t="shared" si="7"/>
        <v>260188658.40000004</v>
      </c>
      <c r="W86">
        <v>256</v>
      </c>
      <c r="X86" s="5">
        <v>4047</v>
      </c>
      <c r="Y86" s="5">
        <v>5548973</v>
      </c>
      <c r="Z86" s="4">
        <v>2394345.7400000002</v>
      </c>
      <c r="AA86" s="4">
        <v>27888909.650000002</v>
      </c>
      <c r="AB86" s="13">
        <f t="shared" si="8"/>
        <v>9.3837607488889674</v>
      </c>
      <c r="AC86" s="5">
        <v>4047</v>
      </c>
      <c r="AD86" s="5">
        <v>5548973</v>
      </c>
      <c r="AE86" s="4">
        <v>2394345.7400000002</v>
      </c>
      <c r="AF86" s="4">
        <v>27888909.650000002</v>
      </c>
      <c r="AG86" s="13">
        <f t="shared" si="9"/>
        <v>9.3837607488889674</v>
      </c>
    </row>
    <row r="87" spans="1:33" x14ac:dyDescent="0.2">
      <c r="A87" s="3">
        <v>2015520</v>
      </c>
      <c r="B87" s="3">
        <v>180076</v>
      </c>
      <c r="C87" s="3" t="s">
        <v>689</v>
      </c>
      <c r="D87" s="3" t="s">
        <v>687</v>
      </c>
      <c r="E87" s="3" t="s">
        <v>688</v>
      </c>
      <c r="F87" s="3" t="s">
        <v>6</v>
      </c>
      <c r="G87" s="3" t="s">
        <v>11</v>
      </c>
      <c r="H87" s="3" t="s">
        <v>35</v>
      </c>
      <c r="I87" s="3" t="s">
        <v>8</v>
      </c>
      <c r="J87" s="3">
        <v>60101030</v>
      </c>
      <c r="K87" s="3" t="s">
        <v>914</v>
      </c>
      <c r="L87" s="3" t="s">
        <v>10</v>
      </c>
      <c r="M87" s="4">
        <v>1.6879999999999999</v>
      </c>
      <c r="N87" s="6">
        <v>45656</v>
      </c>
      <c r="O87" s="4">
        <v>1.8120000000000001</v>
      </c>
      <c r="P87" s="4">
        <f>IF(IFERROR(VLOOKUP(D87,'Adjustement coefficients'!J$3:K$51,2,FALSE),1)=0,1,IFERROR(VLOOKUP(D87,'Adjustement coefficients'!J$3:K$51,2,FALSE),1))</f>
        <v>1</v>
      </c>
      <c r="Q87" s="4">
        <f t="shared" si="5"/>
        <v>1.8120000000000001</v>
      </c>
      <c r="R87" s="6">
        <v>45289</v>
      </c>
      <c r="S87" s="10"/>
      <c r="T87" s="11">
        <f t="shared" si="6"/>
        <v>-6.8432671081677762E-2</v>
      </c>
      <c r="U87" s="5">
        <v>524482901</v>
      </c>
      <c r="V87" s="12">
        <f t="shared" si="7"/>
        <v>885327136.88800001</v>
      </c>
      <c r="W87">
        <v>256</v>
      </c>
      <c r="X87" s="5">
        <v>6671</v>
      </c>
      <c r="Y87" s="5">
        <v>107336230</v>
      </c>
      <c r="Z87" s="4">
        <v>15978440.910000009</v>
      </c>
      <c r="AA87" s="4">
        <v>186265879.83999988</v>
      </c>
      <c r="AB87" s="13">
        <f t="shared" si="8"/>
        <v>20.465153353016554</v>
      </c>
      <c r="AC87" s="5">
        <v>6684</v>
      </c>
      <c r="AD87" s="5">
        <v>124741149</v>
      </c>
      <c r="AE87" s="4">
        <v>18614181.540000007</v>
      </c>
      <c r="AF87" s="4">
        <v>217181192.9499999</v>
      </c>
      <c r="AG87" s="13">
        <f t="shared" si="9"/>
        <v>23.783644569186823</v>
      </c>
    </row>
    <row r="88" spans="1:33" x14ac:dyDescent="0.2">
      <c r="A88" s="3">
        <v>2015521</v>
      </c>
      <c r="B88" s="3">
        <v>124848</v>
      </c>
      <c r="C88" s="3" t="s">
        <v>717</v>
      </c>
      <c r="D88" s="3" t="s">
        <v>715</v>
      </c>
      <c r="E88" s="3" t="s">
        <v>716</v>
      </c>
      <c r="F88" s="3" t="s">
        <v>6</v>
      </c>
      <c r="G88" s="3" t="s">
        <v>11</v>
      </c>
      <c r="H88" s="3" t="s">
        <v>35</v>
      </c>
      <c r="I88" s="3" t="s">
        <v>8</v>
      </c>
      <c r="J88" s="3">
        <v>60101030</v>
      </c>
      <c r="K88" s="3" t="s">
        <v>914</v>
      </c>
      <c r="L88" s="3" t="s">
        <v>10</v>
      </c>
      <c r="M88" s="4">
        <v>5.68</v>
      </c>
      <c r="N88" s="6">
        <v>45656</v>
      </c>
      <c r="O88" s="4">
        <v>4.76</v>
      </c>
      <c r="P88" s="4">
        <f>IF(IFERROR(VLOOKUP(D88,'Adjustement coefficients'!J$3:K$51,2,FALSE),1)=0,1,IFERROR(VLOOKUP(D88,'Adjustement coefficients'!J$3:K$51,2,FALSE),1))</f>
        <v>1</v>
      </c>
      <c r="Q88" s="4">
        <f t="shared" si="5"/>
        <v>4.76</v>
      </c>
      <c r="R88" s="6">
        <v>45289</v>
      </c>
      <c r="S88" s="10"/>
      <c r="T88" s="11">
        <f t="shared" si="6"/>
        <v>0.19327731092436976</v>
      </c>
      <c r="U88" s="5">
        <v>80476265</v>
      </c>
      <c r="V88" s="12">
        <f t="shared" si="7"/>
        <v>457105185.19999999</v>
      </c>
      <c r="W88">
        <v>256</v>
      </c>
      <c r="X88" s="5">
        <v>10729</v>
      </c>
      <c r="Y88" s="5">
        <v>34736741</v>
      </c>
      <c r="Z88" s="4">
        <v>14725403.110000005</v>
      </c>
      <c r="AA88" s="4">
        <v>171081724.59</v>
      </c>
      <c r="AB88" s="13">
        <f t="shared" si="8"/>
        <v>43.1639577209504</v>
      </c>
      <c r="AC88" s="5">
        <v>10737</v>
      </c>
      <c r="AD88" s="5">
        <v>38539221</v>
      </c>
      <c r="AE88" s="4">
        <v>16383966.630000006</v>
      </c>
      <c r="AF88" s="4">
        <v>190377371.46999994</v>
      </c>
      <c r="AG88" s="13">
        <f t="shared" si="9"/>
        <v>47.888928493388704</v>
      </c>
    </row>
    <row r="89" spans="1:33" x14ac:dyDescent="0.2">
      <c r="A89" s="3">
        <v>2015522</v>
      </c>
      <c r="B89" s="3">
        <v>116868</v>
      </c>
      <c r="C89" s="3" t="s">
        <v>664</v>
      </c>
      <c r="D89" s="3" t="s">
        <v>662</v>
      </c>
      <c r="E89" s="3" t="s">
        <v>663</v>
      </c>
      <c r="F89" s="3" t="s">
        <v>6</v>
      </c>
      <c r="G89" s="3" t="s">
        <v>11</v>
      </c>
      <c r="H89" s="3" t="s">
        <v>340</v>
      </c>
      <c r="I89" s="3" t="s">
        <v>8</v>
      </c>
      <c r="J89" s="3">
        <v>60101010</v>
      </c>
      <c r="K89" s="3" t="s">
        <v>916</v>
      </c>
      <c r="L89" s="3" t="s">
        <v>10</v>
      </c>
      <c r="M89" s="4">
        <v>1.8260000000000001</v>
      </c>
      <c r="N89" s="6">
        <v>45656</v>
      </c>
      <c r="O89" s="4">
        <v>1.37</v>
      </c>
      <c r="P89" s="4">
        <f>IF(IFERROR(VLOOKUP(D89,'Adjustement coefficients'!J$3:K$51,2,FALSE),1)=0,1,IFERROR(VLOOKUP(D89,'Adjustement coefficients'!J$3:K$51,2,FALSE),1))</f>
        <v>1</v>
      </c>
      <c r="Q89" s="4">
        <f t="shared" si="5"/>
        <v>1.37</v>
      </c>
      <c r="R89" s="6">
        <v>45289</v>
      </c>
      <c r="S89" s="10"/>
      <c r="T89" s="11">
        <f t="shared" si="6"/>
        <v>0.3328467153284671</v>
      </c>
      <c r="U89" s="5">
        <v>428515836</v>
      </c>
      <c r="V89" s="12">
        <f t="shared" si="7"/>
        <v>782469916.53600001</v>
      </c>
      <c r="W89">
        <v>256</v>
      </c>
      <c r="X89" s="5">
        <v>46706</v>
      </c>
      <c r="Y89" s="5">
        <v>370983870</v>
      </c>
      <c r="Z89" s="4">
        <v>68310756.960000023</v>
      </c>
      <c r="AA89" s="4">
        <v>787303161.35000038</v>
      </c>
      <c r="AB89" s="13">
        <f t="shared" si="8"/>
        <v>86.574133050242736</v>
      </c>
      <c r="AC89" s="5">
        <v>46707</v>
      </c>
      <c r="AD89" s="5">
        <v>375983870</v>
      </c>
      <c r="AE89" s="4">
        <v>69171450.570000023</v>
      </c>
      <c r="AF89" s="4">
        <v>797173161.35000038</v>
      </c>
      <c r="AG89" s="13">
        <f t="shared" si="9"/>
        <v>87.740951071875912</v>
      </c>
    </row>
    <row r="90" spans="1:33" x14ac:dyDescent="0.2">
      <c r="A90" s="3">
        <v>2015523</v>
      </c>
      <c r="B90" s="3">
        <v>175163</v>
      </c>
      <c r="C90" s="3" t="s">
        <v>794</v>
      </c>
      <c r="D90" s="3" t="s">
        <v>792</v>
      </c>
      <c r="E90" s="3" t="s">
        <v>793</v>
      </c>
      <c r="F90" s="3" t="s">
        <v>6</v>
      </c>
      <c r="G90" s="3" t="s">
        <v>11</v>
      </c>
      <c r="H90" s="3" t="s">
        <v>7</v>
      </c>
      <c r="I90" s="3" t="s">
        <v>8</v>
      </c>
      <c r="J90" s="3">
        <v>50206030</v>
      </c>
      <c r="K90" s="3" t="s">
        <v>905</v>
      </c>
      <c r="L90" s="3" t="s">
        <v>10</v>
      </c>
      <c r="M90" s="4">
        <v>289</v>
      </c>
      <c r="N90" s="6">
        <v>45656</v>
      </c>
      <c r="O90" s="4">
        <v>311.5</v>
      </c>
      <c r="P90" s="4">
        <f>IF(IFERROR(VLOOKUP(D90,'Adjustement coefficients'!J$3:K$51,2,FALSE),1)=0,1,IFERROR(VLOOKUP(D90,'Adjustement coefficients'!J$3:K$51,2,FALSE),1))</f>
        <v>1</v>
      </c>
      <c r="Q90" s="4">
        <f t="shared" si="5"/>
        <v>311.5</v>
      </c>
      <c r="R90" s="6">
        <v>45289</v>
      </c>
      <c r="S90" s="10"/>
      <c r="T90" s="11">
        <f t="shared" si="6"/>
        <v>-7.2231139646869988E-2</v>
      </c>
      <c r="U90" s="5">
        <v>58523796</v>
      </c>
      <c r="V90" s="12">
        <f t="shared" si="7"/>
        <v>16913377044</v>
      </c>
      <c r="W90">
        <v>256</v>
      </c>
      <c r="X90" s="5">
        <v>126703</v>
      </c>
      <c r="Y90" s="5">
        <v>11445753</v>
      </c>
      <c r="Z90" s="4">
        <v>382692567.27999967</v>
      </c>
      <c r="AA90" s="4">
        <v>4437941089</v>
      </c>
      <c r="AB90" s="13">
        <f t="shared" si="8"/>
        <v>19.557434381050744</v>
      </c>
      <c r="AC90" s="5">
        <v>126742</v>
      </c>
      <c r="AD90" s="5">
        <v>12052855</v>
      </c>
      <c r="AE90" s="4">
        <v>405190558.54999965</v>
      </c>
      <c r="AF90" s="4">
        <v>4699039438.29</v>
      </c>
      <c r="AG90" s="13">
        <f t="shared" si="9"/>
        <v>20.594793611815611</v>
      </c>
    </row>
    <row r="91" spans="1:33" x14ac:dyDescent="0.2">
      <c r="A91" s="3">
        <v>2015525</v>
      </c>
      <c r="B91" s="3">
        <v>201640</v>
      </c>
      <c r="C91" s="3" t="s">
        <v>585</v>
      </c>
      <c r="D91" s="3" t="s">
        <v>583</v>
      </c>
      <c r="E91" s="3" t="s">
        <v>584</v>
      </c>
      <c r="F91" s="3" t="s">
        <v>6</v>
      </c>
      <c r="G91" s="3" t="s">
        <v>11</v>
      </c>
      <c r="H91" s="3" t="s">
        <v>7</v>
      </c>
      <c r="I91" s="3" t="s">
        <v>8</v>
      </c>
      <c r="J91" s="3">
        <v>60101015</v>
      </c>
      <c r="K91" s="3" t="s">
        <v>928</v>
      </c>
      <c r="L91" s="3" t="s">
        <v>10</v>
      </c>
      <c r="M91" s="4">
        <v>51.3</v>
      </c>
      <c r="N91" s="6">
        <v>45656</v>
      </c>
      <c r="O91" s="4">
        <v>39.4</v>
      </c>
      <c r="P91" s="4">
        <f>IF(IFERROR(VLOOKUP(D91,'Adjustement coefficients'!J$3:K$51,2,FALSE),1)=0,1,IFERROR(VLOOKUP(D91,'Adjustement coefficients'!J$3:K$51,2,FALSE),1))</f>
        <v>1</v>
      </c>
      <c r="Q91" s="4">
        <f t="shared" si="5"/>
        <v>39.4</v>
      </c>
      <c r="R91" s="6">
        <v>45289</v>
      </c>
      <c r="S91" s="10"/>
      <c r="T91" s="11">
        <f t="shared" si="6"/>
        <v>0.30203045685279184</v>
      </c>
      <c r="U91" s="5">
        <v>239807088</v>
      </c>
      <c r="V91" s="12">
        <f t="shared" si="7"/>
        <v>12302103614.4</v>
      </c>
      <c r="W91">
        <v>256</v>
      </c>
      <c r="X91" s="5">
        <v>135360</v>
      </c>
      <c r="Y91" s="5">
        <v>72006207</v>
      </c>
      <c r="Z91" s="4">
        <v>311396002.65000021</v>
      </c>
      <c r="AA91" s="4">
        <v>3624011257.2299981</v>
      </c>
      <c r="AB91" s="13">
        <f t="shared" si="8"/>
        <v>30.026721728925708</v>
      </c>
      <c r="AC91" s="5">
        <v>135454</v>
      </c>
      <c r="AD91" s="5">
        <v>101076881</v>
      </c>
      <c r="AE91" s="4">
        <v>435594762.98000008</v>
      </c>
      <c r="AF91" s="4">
        <v>5085381407.5299978</v>
      </c>
      <c r="AG91" s="13">
        <f t="shared" si="9"/>
        <v>42.149246647788821</v>
      </c>
    </row>
    <row r="92" spans="1:33" x14ac:dyDescent="0.2">
      <c r="A92" s="3">
        <v>2015527</v>
      </c>
      <c r="B92" s="3">
        <v>25740</v>
      </c>
      <c r="C92" s="3" t="s">
        <v>418</v>
      </c>
      <c r="D92" s="3" t="s">
        <v>416</v>
      </c>
      <c r="E92" s="3" t="s">
        <v>417</v>
      </c>
      <c r="F92" s="3" t="s">
        <v>6</v>
      </c>
      <c r="G92" s="3" t="s">
        <v>11</v>
      </c>
      <c r="H92" s="3" t="s">
        <v>7</v>
      </c>
      <c r="I92" s="3" t="s">
        <v>8</v>
      </c>
      <c r="J92" s="3">
        <v>50206030</v>
      </c>
      <c r="K92" s="3" t="s">
        <v>905</v>
      </c>
      <c r="L92" s="3" t="s">
        <v>10</v>
      </c>
      <c r="M92" s="4">
        <v>6</v>
      </c>
      <c r="N92" s="6">
        <v>45656</v>
      </c>
      <c r="O92" s="4">
        <v>5.74</v>
      </c>
      <c r="P92" s="4">
        <f>IF(IFERROR(VLOOKUP(D92,'Adjustement coefficients'!J$3:K$51,2,FALSE),1)=0,1,IFERROR(VLOOKUP(D92,'Adjustement coefficients'!J$3:K$51,2,FALSE),1))</f>
        <v>1</v>
      </c>
      <c r="Q92" s="4">
        <f t="shared" si="5"/>
        <v>5.74</v>
      </c>
      <c r="R92" s="6">
        <v>45289</v>
      </c>
      <c r="S92" s="10"/>
      <c r="T92" s="11">
        <f t="shared" si="6"/>
        <v>4.5296167247386721E-2</v>
      </c>
      <c r="U92" s="5">
        <v>109258943</v>
      </c>
      <c r="V92" s="12">
        <f t="shared" si="7"/>
        <v>655553658</v>
      </c>
      <c r="W92">
        <v>256</v>
      </c>
      <c r="X92" s="5">
        <v>7541</v>
      </c>
      <c r="Y92" s="5">
        <v>14205432</v>
      </c>
      <c r="Z92" s="4">
        <v>7908213.3200000012</v>
      </c>
      <c r="AA92" s="4">
        <v>91456999.139999956</v>
      </c>
      <c r="AB92" s="13">
        <f t="shared" si="8"/>
        <v>13.001619464687664</v>
      </c>
      <c r="AC92" s="5">
        <v>7541</v>
      </c>
      <c r="AD92" s="5">
        <v>14205432</v>
      </c>
      <c r="AE92" s="4">
        <v>7908213.3200000012</v>
      </c>
      <c r="AF92" s="4">
        <v>91456999.139999956</v>
      </c>
      <c r="AG92" s="13">
        <f t="shared" si="9"/>
        <v>13.001619464687664</v>
      </c>
    </row>
    <row r="93" spans="1:33" x14ac:dyDescent="0.2">
      <c r="A93" s="3">
        <v>2015529</v>
      </c>
      <c r="B93" s="3">
        <v>67371</v>
      </c>
      <c r="C93" s="3" t="s">
        <v>324</v>
      </c>
      <c r="D93" s="3" t="s">
        <v>322</v>
      </c>
      <c r="E93" s="3" t="s">
        <v>323</v>
      </c>
      <c r="F93" s="3" t="s">
        <v>6</v>
      </c>
      <c r="G93" s="3" t="s">
        <v>11</v>
      </c>
      <c r="H93" s="3" t="s">
        <v>7</v>
      </c>
      <c r="I93" s="3" t="s">
        <v>61</v>
      </c>
      <c r="J93" s="3">
        <v>50206030</v>
      </c>
      <c r="K93" s="3" t="s">
        <v>905</v>
      </c>
      <c r="L93" s="3" t="s">
        <v>10</v>
      </c>
      <c r="M93" s="4">
        <v>99.58</v>
      </c>
      <c r="N93" s="6">
        <v>45656</v>
      </c>
      <c r="O93" s="4">
        <v>98.42</v>
      </c>
      <c r="P93" s="4">
        <f>IF(IFERROR(VLOOKUP(D93,'Adjustement coefficients'!J$3:K$51,2,FALSE),1)=0,1,IFERROR(VLOOKUP(D93,'Adjustement coefficients'!J$3:K$51,2,FALSE),1))</f>
        <v>1</v>
      </c>
      <c r="Q93" s="4">
        <f t="shared" si="5"/>
        <v>98.42</v>
      </c>
      <c r="R93" s="6">
        <v>45289</v>
      </c>
      <c r="S93" s="10"/>
      <c r="T93" s="11">
        <f t="shared" si="6"/>
        <v>1.1786222312538067E-2</v>
      </c>
      <c r="U93" s="5">
        <v>201165621</v>
      </c>
      <c r="V93" s="12">
        <f t="shared" si="7"/>
        <v>20032072539.18</v>
      </c>
      <c r="W93">
        <v>256</v>
      </c>
      <c r="X93" s="5">
        <v>404466</v>
      </c>
      <c r="Y93" s="5">
        <v>130918859</v>
      </c>
      <c r="Z93" s="4">
        <v>1462649822.8200002</v>
      </c>
      <c r="AA93" s="4">
        <v>16948064338.239998</v>
      </c>
      <c r="AB93" s="13">
        <f t="shared" si="8"/>
        <v>65.080135636098575</v>
      </c>
      <c r="AC93" s="5">
        <v>404549</v>
      </c>
      <c r="AD93" s="5">
        <v>133622832</v>
      </c>
      <c r="AE93" s="4">
        <v>1491015606.6599998</v>
      </c>
      <c r="AF93" s="4">
        <v>17277626685.309994</v>
      </c>
      <c r="AG93" s="13">
        <f t="shared" si="9"/>
        <v>66.424288273392392</v>
      </c>
    </row>
    <row r="94" spans="1:33" x14ac:dyDescent="0.2">
      <c r="A94" s="3">
        <v>2015530</v>
      </c>
      <c r="B94" s="3">
        <v>52192</v>
      </c>
      <c r="C94" s="3" t="s">
        <v>308</v>
      </c>
      <c r="D94" s="3" t="s">
        <v>1002</v>
      </c>
      <c r="E94" s="3" t="s">
        <v>307</v>
      </c>
      <c r="F94" s="3" t="s">
        <v>6</v>
      </c>
      <c r="G94" s="3" t="s">
        <v>11</v>
      </c>
      <c r="H94" s="3" t="s">
        <v>35</v>
      </c>
      <c r="I94" s="3" t="s">
        <v>61</v>
      </c>
      <c r="J94" s="3">
        <v>50206030</v>
      </c>
      <c r="K94" s="3" t="s">
        <v>905</v>
      </c>
      <c r="L94" s="3" t="s">
        <v>10</v>
      </c>
      <c r="M94" s="4">
        <v>156.55000000000001</v>
      </c>
      <c r="N94" s="6">
        <v>45656</v>
      </c>
      <c r="O94" s="4">
        <v>202.9</v>
      </c>
      <c r="P94" s="4">
        <f>IF(IFERROR(VLOOKUP(D94,'Adjustement coefficients'!J$3:K$51,2,FALSE),1)=0,1,IFERROR(VLOOKUP(D94,'Adjustement coefficients'!J$3:K$51,2,FALSE),1))</f>
        <v>1</v>
      </c>
      <c r="Q94" s="4">
        <f t="shared" si="5"/>
        <v>202.9</v>
      </c>
      <c r="R94" s="6">
        <v>45289</v>
      </c>
      <c r="S94" s="10"/>
      <c r="T94" s="11">
        <f t="shared" si="6"/>
        <v>-0.228437654016757</v>
      </c>
      <c r="U94" s="5">
        <v>222622889</v>
      </c>
      <c r="V94" s="12">
        <f t="shared" si="7"/>
        <v>34851613272.950005</v>
      </c>
      <c r="W94">
        <v>256</v>
      </c>
      <c r="X94" s="5">
        <v>842515</v>
      </c>
      <c r="Y94" s="5">
        <v>247169216</v>
      </c>
      <c r="Z94" s="4">
        <v>5072561990.8699989</v>
      </c>
      <c r="AA94" s="4">
        <v>58783321037.579971</v>
      </c>
      <c r="AB94" s="13">
        <f t="shared" si="8"/>
        <v>111.02596732539931</v>
      </c>
      <c r="AC94" s="5">
        <v>842885</v>
      </c>
      <c r="AD94" s="5">
        <v>251570331</v>
      </c>
      <c r="AE94" s="4">
        <v>5159368390.0399981</v>
      </c>
      <c r="AF94" s="4">
        <v>59794830336.919975</v>
      </c>
      <c r="AG94" s="13">
        <f t="shared" si="9"/>
        <v>113.00290465640306</v>
      </c>
    </row>
    <row r="95" spans="1:33" x14ac:dyDescent="0.2">
      <c r="A95" s="3">
        <v>2015531</v>
      </c>
      <c r="B95" s="3">
        <v>138349</v>
      </c>
      <c r="C95" s="3" t="s">
        <v>306</v>
      </c>
      <c r="D95" s="3" t="s">
        <v>304</v>
      </c>
      <c r="E95" s="3" t="s">
        <v>305</v>
      </c>
      <c r="F95" s="3" t="s">
        <v>6</v>
      </c>
      <c r="G95" s="3" t="s">
        <v>11</v>
      </c>
      <c r="H95" s="3" t="s">
        <v>7</v>
      </c>
      <c r="I95" s="3" t="s">
        <v>8</v>
      </c>
      <c r="J95" s="3">
        <v>50206030</v>
      </c>
      <c r="K95" s="3" t="s">
        <v>905</v>
      </c>
      <c r="L95" s="3" t="s">
        <v>10</v>
      </c>
      <c r="M95" s="4">
        <v>254.8</v>
      </c>
      <c r="N95" s="6">
        <v>45656</v>
      </c>
      <c r="O95" s="4">
        <v>298.39999999999998</v>
      </c>
      <c r="P95" s="4">
        <f>IF(IFERROR(VLOOKUP(D95,'Adjustement coefficients'!J$3:K$51,2,FALSE),1)=0,1,IFERROR(VLOOKUP(D95,'Adjustement coefficients'!J$3:K$51,2,FALSE),1))</f>
        <v>1</v>
      </c>
      <c r="Q95" s="4">
        <f t="shared" si="5"/>
        <v>298.39999999999998</v>
      </c>
      <c r="R95" s="6">
        <v>45289</v>
      </c>
      <c r="S95" s="10"/>
      <c r="T95" s="11">
        <f t="shared" si="6"/>
        <v>-0.14611260053619293</v>
      </c>
      <c r="U95" s="5">
        <v>54520325</v>
      </c>
      <c r="V95" s="12">
        <f t="shared" si="7"/>
        <v>13891778810</v>
      </c>
      <c r="W95">
        <v>256</v>
      </c>
      <c r="X95" s="5">
        <v>74426</v>
      </c>
      <c r="Y95" s="5">
        <v>4959841</v>
      </c>
      <c r="Z95" s="4">
        <v>121311180.95999998</v>
      </c>
      <c r="AA95" s="4">
        <v>1404161469.099999</v>
      </c>
      <c r="AB95" s="13">
        <f t="shared" si="8"/>
        <v>9.0972330043887304</v>
      </c>
      <c r="AC95" s="5">
        <v>74428</v>
      </c>
      <c r="AD95" s="5">
        <v>5000481</v>
      </c>
      <c r="AE95" s="4">
        <v>122410370.02999997</v>
      </c>
      <c r="AF95" s="4">
        <v>1416728509.0999987</v>
      </c>
      <c r="AG95" s="13">
        <f t="shared" si="9"/>
        <v>9.1717740127191103</v>
      </c>
    </row>
    <row r="96" spans="1:33" x14ac:dyDescent="0.2">
      <c r="A96" s="3">
        <v>2015532</v>
      </c>
      <c r="B96" s="3">
        <v>128690</v>
      </c>
      <c r="C96" s="3" t="s">
        <v>198</v>
      </c>
      <c r="D96" s="3" t="s">
        <v>196</v>
      </c>
      <c r="E96" s="3" t="s">
        <v>197</v>
      </c>
      <c r="F96" s="3" t="s">
        <v>6</v>
      </c>
      <c r="G96" s="3" t="s">
        <v>11</v>
      </c>
      <c r="H96" s="3" t="s">
        <v>7</v>
      </c>
      <c r="I96" s="3" t="s">
        <v>32</v>
      </c>
      <c r="J96" s="3">
        <v>60101030</v>
      </c>
      <c r="K96" s="3" t="s">
        <v>914</v>
      </c>
      <c r="L96" s="3" t="s">
        <v>10</v>
      </c>
      <c r="M96" s="4">
        <v>29.95</v>
      </c>
      <c r="N96" s="6">
        <v>45656</v>
      </c>
      <c r="O96" s="4">
        <v>22.42</v>
      </c>
      <c r="P96" s="4">
        <f>IF(IFERROR(VLOOKUP(D96,'Adjustement coefficients'!J$3:K$51,2,FALSE),1)=0,1,IFERROR(VLOOKUP(D96,'Adjustement coefficients'!J$3:K$51,2,FALSE),1))</f>
        <v>1</v>
      </c>
      <c r="Q96" s="4">
        <f t="shared" si="5"/>
        <v>22.42</v>
      </c>
      <c r="R96" s="6">
        <v>45289</v>
      </c>
      <c r="S96" s="10"/>
      <c r="T96" s="11">
        <f t="shared" si="6"/>
        <v>0.33586083853702037</v>
      </c>
      <c r="U96" s="5">
        <v>184956320</v>
      </c>
      <c r="V96" s="12">
        <f t="shared" si="7"/>
        <v>5539441784</v>
      </c>
      <c r="W96">
        <v>256</v>
      </c>
      <c r="X96" s="5">
        <v>60192</v>
      </c>
      <c r="Y96" s="5">
        <v>39354807</v>
      </c>
      <c r="Z96" s="4">
        <v>92473646.64000003</v>
      </c>
      <c r="AA96" s="4">
        <v>1071180826.2599998</v>
      </c>
      <c r="AB96" s="13">
        <f t="shared" si="8"/>
        <v>21.277892531598813</v>
      </c>
      <c r="AC96" s="5">
        <v>60217</v>
      </c>
      <c r="AD96" s="5">
        <v>42620026</v>
      </c>
      <c r="AE96" s="4">
        <v>100156519.13000005</v>
      </c>
      <c r="AF96" s="4">
        <v>1160319284.4000001</v>
      </c>
      <c r="AG96" s="13">
        <f t="shared" si="9"/>
        <v>23.043292600112288</v>
      </c>
    </row>
    <row r="97" spans="1:33" x14ac:dyDescent="0.2">
      <c r="A97" s="3">
        <v>2015533</v>
      </c>
      <c r="B97" s="3">
        <v>203005</v>
      </c>
      <c r="C97" s="3" t="s">
        <v>195</v>
      </c>
      <c r="D97" s="3" t="s">
        <v>1043</v>
      </c>
      <c r="E97" s="3" t="s">
        <v>194</v>
      </c>
      <c r="F97" s="3" t="s">
        <v>6</v>
      </c>
      <c r="G97" s="3" t="s">
        <v>11</v>
      </c>
      <c r="H97" s="3" t="s">
        <v>152</v>
      </c>
      <c r="I97" s="3" t="s">
        <v>61</v>
      </c>
      <c r="J97" s="3">
        <v>50206030</v>
      </c>
      <c r="K97" s="3" t="s">
        <v>905</v>
      </c>
      <c r="L97" s="3" t="s">
        <v>10</v>
      </c>
      <c r="M97" s="4">
        <v>125.3</v>
      </c>
      <c r="N97" s="6">
        <v>45656</v>
      </c>
      <c r="O97" s="4">
        <v>151.30000000000001</v>
      </c>
      <c r="P97" s="4">
        <f>IF(IFERROR(VLOOKUP(D97,'Adjustement coefficients'!J$3:K$51,2,FALSE),1)=0,1,IFERROR(VLOOKUP(D97,'Adjustement coefficients'!J$3:K$51,2,FALSE),1))</f>
        <v>1</v>
      </c>
      <c r="Q97" s="4">
        <f t="shared" si="5"/>
        <v>151.30000000000001</v>
      </c>
      <c r="R97" s="6">
        <v>45289</v>
      </c>
      <c r="S97" s="10"/>
      <c r="T97" s="11">
        <f t="shared" si="6"/>
        <v>-0.17184401850627901</v>
      </c>
      <c r="U97" s="5">
        <v>157141000</v>
      </c>
      <c r="V97" s="12">
        <f t="shared" si="7"/>
        <v>19689767300</v>
      </c>
      <c r="W97">
        <v>256</v>
      </c>
      <c r="X97" s="5">
        <v>425636</v>
      </c>
      <c r="Y97" s="5">
        <v>104068392</v>
      </c>
      <c r="Z97" s="4">
        <v>1379849728.0700002</v>
      </c>
      <c r="AA97" s="4">
        <v>15985532248.049999</v>
      </c>
      <c r="AB97" s="13">
        <f t="shared" si="8"/>
        <v>66.226123035999521</v>
      </c>
      <c r="AC97" s="5">
        <v>425703</v>
      </c>
      <c r="AD97" s="5">
        <v>105408594</v>
      </c>
      <c r="AE97" s="4">
        <v>1397086893.3</v>
      </c>
      <c r="AF97" s="4">
        <v>16184937180.659996</v>
      </c>
      <c r="AG97" s="13">
        <f t="shared" si="9"/>
        <v>67.078988933505585</v>
      </c>
    </row>
    <row r="98" spans="1:33" x14ac:dyDescent="0.2">
      <c r="A98" s="3">
        <v>2015534</v>
      </c>
      <c r="B98" s="3">
        <v>228039</v>
      </c>
      <c r="C98" s="3" t="s">
        <v>184</v>
      </c>
      <c r="D98" s="3" t="s">
        <v>182</v>
      </c>
      <c r="E98" s="3" t="s">
        <v>183</v>
      </c>
      <c r="F98" s="3" t="s">
        <v>6</v>
      </c>
      <c r="G98" s="3" t="s">
        <v>11</v>
      </c>
      <c r="H98" s="3" t="s">
        <v>7</v>
      </c>
      <c r="I98" s="3" t="s">
        <v>8</v>
      </c>
      <c r="J98" s="3">
        <v>60101030</v>
      </c>
      <c r="K98" s="3" t="s">
        <v>914</v>
      </c>
      <c r="L98" s="3" t="s">
        <v>10</v>
      </c>
      <c r="M98" s="4">
        <v>40.56</v>
      </c>
      <c r="N98" s="6">
        <v>45656</v>
      </c>
      <c r="O98" s="4">
        <v>75.849999999999994</v>
      </c>
      <c r="P98" s="4">
        <f>IF(IFERROR(VLOOKUP(D98,'Adjustement coefficients'!J$3:K$51,2,FALSE),1)=0,1,IFERROR(VLOOKUP(D98,'Adjustement coefficients'!J$3:K$51,2,FALSE),1))</f>
        <v>1</v>
      </c>
      <c r="Q98" s="4">
        <f t="shared" si="5"/>
        <v>75.849999999999994</v>
      </c>
      <c r="R98" s="6">
        <v>45289</v>
      </c>
      <c r="S98" s="10"/>
      <c r="T98" s="11">
        <f t="shared" si="6"/>
        <v>-0.46526038233355299</v>
      </c>
      <c r="U98" s="5">
        <v>264080391</v>
      </c>
      <c r="V98" s="12">
        <f t="shared" si="7"/>
        <v>10711100658.960001</v>
      </c>
      <c r="W98">
        <v>256</v>
      </c>
      <c r="X98" s="5">
        <v>259369</v>
      </c>
      <c r="Y98" s="5">
        <v>136180461</v>
      </c>
      <c r="Z98" s="4">
        <v>692262971.41999984</v>
      </c>
      <c r="AA98" s="4">
        <v>8036890589.9300022</v>
      </c>
      <c r="AB98" s="13">
        <f t="shared" si="8"/>
        <v>51.567804971933718</v>
      </c>
      <c r="AC98" s="5">
        <v>259409</v>
      </c>
      <c r="AD98" s="5">
        <v>147058068</v>
      </c>
      <c r="AE98" s="4">
        <v>754209457.04999948</v>
      </c>
      <c r="AF98" s="4">
        <v>8748797082.6000042</v>
      </c>
      <c r="AG98" s="13">
        <f t="shared" si="9"/>
        <v>55.686856355798106</v>
      </c>
    </row>
    <row r="99" spans="1:33" x14ac:dyDescent="0.2">
      <c r="A99" s="3">
        <v>2015535</v>
      </c>
      <c r="B99" s="3">
        <v>247745</v>
      </c>
      <c r="C99" s="3" t="s">
        <v>193</v>
      </c>
      <c r="D99" s="3" t="s">
        <v>191</v>
      </c>
      <c r="E99" s="3" t="s">
        <v>192</v>
      </c>
      <c r="F99" s="3" t="s">
        <v>6</v>
      </c>
      <c r="G99" s="3" t="s">
        <v>11</v>
      </c>
      <c r="H99" s="3" t="s">
        <v>7</v>
      </c>
      <c r="I99" s="3" t="s">
        <v>8</v>
      </c>
      <c r="J99" s="3">
        <v>60101010</v>
      </c>
      <c r="K99" s="3" t="s">
        <v>916</v>
      </c>
      <c r="L99" s="3" t="s">
        <v>10</v>
      </c>
      <c r="M99" s="4">
        <v>23.55</v>
      </c>
      <c r="N99" s="6">
        <v>45656</v>
      </c>
      <c r="O99" s="4">
        <v>27</v>
      </c>
      <c r="P99" s="4">
        <f>IF(IFERROR(VLOOKUP(D99,'Adjustement coefficients'!J$3:K$51,2,FALSE),1)=0,1,IFERROR(VLOOKUP(D99,'Adjustement coefficients'!J$3:K$51,2,FALSE),1))</f>
        <v>1</v>
      </c>
      <c r="Q99" s="4">
        <f t="shared" si="5"/>
        <v>27</v>
      </c>
      <c r="R99" s="6">
        <v>45289</v>
      </c>
      <c r="S99" s="10"/>
      <c r="T99" s="11">
        <f t="shared" si="6"/>
        <v>-0.12777777777777774</v>
      </c>
      <c r="U99" s="5">
        <v>257994300</v>
      </c>
      <c r="V99" s="12">
        <f t="shared" si="7"/>
        <v>6075765765</v>
      </c>
      <c r="W99">
        <v>256</v>
      </c>
      <c r="X99" s="5">
        <v>46491</v>
      </c>
      <c r="Y99" s="5">
        <v>35503810</v>
      </c>
      <c r="Z99" s="4">
        <v>82749500.679999992</v>
      </c>
      <c r="AA99" s="4">
        <v>958812619.44999969</v>
      </c>
      <c r="AB99" s="13">
        <f t="shared" si="8"/>
        <v>13.761470699158856</v>
      </c>
      <c r="AC99" s="5">
        <v>46510</v>
      </c>
      <c r="AD99" s="5">
        <v>42466394</v>
      </c>
      <c r="AE99" s="4">
        <v>97731811.500000015</v>
      </c>
      <c r="AF99" s="4">
        <v>1135102671.9900002</v>
      </c>
      <c r="AG99" s="13">
        <f t="shared" si="9"/>
        <v>16.460206291379308</v>
      </c>
    </row>
    <row r="100" spans="1:33" x14ac:dyDescent="0.2">
      <c r="A100" s="3">
        <v>2015536</v>
      </c>
      <c r="B100" s="3">
        <v>201890</v>
      </c>
      <c r="C100" s="3" t="s">
        <v>130</v>
      </c>
      <c r="D100" s="3" t="s">
        <v>128</v>
      </c>
      <c r="E100" s="3" t="s">
        <v>129</v>
      </c>
      <c r="F100" s="3" t="s">
        <v>6</v>
      </c>
      <c r="G100" s="3" t="s">
        <v>11</v>
      </c>
      <c r="H100" s="3" t="s">
        <v>7</v>
      </c>
      <c r="I100" s="3" t="s">
        <v>8</v>
      </c>
      <c r="J100" s="3">
        <v>50206030</v>
      </c>
      <c r="K100" s="3" t="s">
        <v>905</v>
      </c>
      <c r="L100" s="3" t="s">
        <v>10</v>
      </c>
      <c r="M100" s="4">
        <v>81.8</v>
      </c>
      <c r="N100" s="6">
        <v>45656</v>
      </c>
      <c r="O100" s="4">
        <v>149.6</v>
      </c>
      <c r="P100" s="4">
        <f>IF(IFERROR(VLOOKUP(D100,'Adjustement coefficients'!J$3:K$51,2,FALSE),1)=0,1,IFERROR(VLOOKUP(D100,'Adjustement coefficients'!J$3:K$51,2,FALSE),1))</f>
        <v>1</v>
      </c>
      <c r="Q100" s="4">
        <f t="shared" si="5"/>
        <v>149.6</v>
      </c>
      <c r="R100" s="6">
        <v>45289</v>
      </c>
      <c r="S100" s="10"/>
      <c r="T100" s="11">
        <f t="shared" si="6"/>
        <v>-0.4532085561497326</v>
      </c>
      <c r="U100" s="5">
        <v>77426972</v>
      </c>
      <c r="V100" s="12">
        <f t="shared" si="7"/>
        <v>6333526309.5999994</v>
      </c>
      <c r="W100">
        <v>256</v>
      </c>
      <c r="X100" s="5">
        <v>214030</v>
      </c>
      <c r="Y100" s="5">
        <v>46779589</v>
      </c>
      <c r="Z100" s="4">
        <v>529734250.49000013</v>
      </c>
      <c r="AA100" s="4">
        <v>6140067851.8500032</v>
      </c>
      <c r="AB100" s="13">
        <f t="shared" si="8"/>
        <v>60.417691395706399</v>
      </c>
      <c r="AC100" s="5">
        <v>214039</v>
      </c>
      <c r="AD100" s="5">
        <v>46881715</v>
      </c>
      <c r="AE100" s="4">
        <v>531267304.22000009</v>
      </c>
      <c r="AF100" s="4">
        <v>6157953058.4500036</v>
      </c>
      <c r="AG100" s="13">
        <f t="shared" si="9"/>
        <v>60.5495911683076</v>
      </c>
    </row>
    <row r="101" spans="1:33" x14ac:dyDescent="0.2">
      <c r="A101" s="3">
        <v>2015537</v>
      </c>
      <c r="B101" s="3">
        <v>143200</v>
      </c>
      <c r="C101" s="3" t="s">
        <v>94</v>
      </c>
      <c r="D101" s="3" t="s">
        <v>1044</v>
      </c>
      <c r="E101" s="3" t="s">
        <v>93</v>
      </c>
      <c r="F101" s="3" t="s">
        <v>6</v>
      </c>
      <c r="G101" s="3" t="s">
        <v>11</v>
      </c>
      <c r="H101" s="3" t="s">
        <v>7</v>
      </c>
      <c r="I101" s="3" t="s">
        <v>8</v>
      </c>
      <c r="J101" s="3">
        <v>60101030</v>
      </c>
      <c r="K101" s="3" t="s">
        <v>914</v>
      </c>
      <c r="L101" s="3" t="s">
        <v>10</v>
      </c>
      <c r="M101" s="4">
        <v>25.975000000000001</v>
      </c>
      <c r="N101" s="6">
        <v>45656</v>
      </c>
      <c r="O101" s="4">
        <v>0.878</v>
      </c>
      <c r="P101" s="4">
        <f>IF(IFERROR(VLOOKUP(D101,'Adjustement coefficients'!J$3:K$51,2,FALSE),1)=0,1,IFERROR(VLOOKUP(D101,'Adjustement coefficients'!J$3:K$51,2,FALSE),1))</f>
        <v>25</v>
      </c>
      <c r="Q101" s="4">
        <f t="shared" si="5"/>
        <v>21.95</v>
      </c>
      <c r="R101" s="6">
        <v>45289</v>
      </c>
      <c r="S101" s="10"/>
      <c r="T101" s="11">
        <f t="shared" si="6"/>
        <v>28.584282460136677</v>
      </c>
      <c r="U101" s="5">
        <v>90538134</v>
      </c>
      <c r="V101" s="12">
        <f t="shared" si="7"/>
        <v>2351728030.6500001</v>
      </c>
      <c r="W101">
        <v>256</v>
      </c>
      <c r="X101" s="5">
        <v>57822</v>
      </c>
      <c r="Y101" s="5">
        <v>582392781</v>
      </c>
      <c r="Z101" s="4">
        <v>93247233.420000002</v>
      </c>
      <c r="AA101" s="4">
        <v>1079544426.5999999</v>
      </c>
      <c r="AB101" s="13">
        <f t="shared" si="8"/>
        <v>643.2568855461501</v>
      </c>
      <c r="AC101" s="5">
        <v>57853</v>
      </c>
      <c r="AD101" s="5">
        <v>606374154</v>
      </c>
      <c r="AE101" s="4">
        <v>126491549.90999998</v>
      </c>
      <c r="AF101" s="4">
        <v>1474439819.5099998</v>
      </c>
      <c r="AG101" s="13">
        <f t="shared" si="9"/>
        <v>669.74447916057113</v>
      </c>
    </row>
    <row r="102" spans="1:33" x14ac:dyDescent="0.2">
      <c r="A102" s="3">
        <v>2015538</v>
      </c>
      <c r="B102" s="3">
        <v>34321</v>
      </c>
      <c r="C102" s="3" t="s">
        <v>113</v>
      </c>
      <c r="D102" s="3" t="s">
        <v>111</v>
      </c>
      <c r="E102" s="3" t="s">
        <v>112</v>
      </c>
      <c r="F102" s="3" t="s">
        <v>6</v>
      </c>
      <c r="G102" s="3" t="s">
        <v>11</v>
      </c>
      <c r="H102" s="3" t="s">
        <v>21</v>
      </c>
      <c r="I102" s="3" t="s">
        <v>8</v>
      </c>
      <c r="J102" s="3">
        <v>10101010</v>
      </c>
      <c r="K102" s="3" t="s">
        <v>926</v>
      </c>
      <c r="L102" s="3" t="s">
        <v>10</v>
      </c>
      <c r="M102" s="4">
        <v>141.4</v>
      </c>
      <c r="N102" s="6">
        <v>45656</v>
      </c>
      <c r="O102" s="4">
        <v>129.19999999999999</v>
      </c>
      <c r="P102" s="4">
        <f>IF(IFERROR(VLOOKUP(D102,'Adjustement coefficients'!J$3:K$51,2,FALSE),1)=0,1,IFERROR(VLOOKUP(D102,'Adjustement coefficients'!J$3:K$51,2,FALSE),1))</f>
        <v>1</v>
      </c>
      <c r="Q102" s="4">
        <f t="shared" si="5"/>
        <v>129.19999999999999</v>
      </c>
      <c r="R102" s="6">
        <v>45289</v>
      </c>
      <c r="S102" s="10"/>
      <c r="T102" s="11">
        <f t="shared" si="6"/>
        <v>9.442724458204349E-2</v>
      </c>
      <c r="U102" s="5">
        <v>112384093</v>
      </c>
      <c r="V102" s="12">
        <f t="shared" si="7"/>
        <v>15891110750.200001</v>
      </c>
      <c r="W102">
        <v>256</v>
      </c>
      <c r="X102" s="5">
        <v>73487</v>
      </c>
      <c r="Y102" s="5">
        <v>12290232</v>
      </c>
      <c r="Z102" s="4">
        <v>146782107.98999998</v>
      </c>
      <c r="AA102" s="4">
        <v>1704820009.1999989</v>
      </c>
      <c r="AB102" s="13">
        <f t="shared" si="8"/>
        <v>10.935917772633534</v>
      </c>
      <c r="AC102" s="5">
        <v>73584</v>
      </c>
      <c r="AD102" s="5">
        <v>15411046</v>
      </c>
      <c r="AE102" s="4">
        <v>183907806.04999998</v>
      </c>
      <c r="AF102" s="4">
        <v>2134603106.0899997</v>
      </c>
      <c r="AG102" s="13">
        <f t="shared" si="9"/>
        <v>13.71283567684263</v>
      </c>
    </row>
    <row r="103" spans="1:33" x14ac:dyDescent="0.2">
      <c r="A103" s="3">
        <v>2015539</v>
      </c>
      <c r="B103" s="3">
        <v>5558</v>
      </c>
      <c r="C103" s="3" t="s">
        <v>247</v>
      </c>
      <c r="D103" s="3" t="s">
        <v>245</v>
      </c>
      <c r="E103" s="3" t="s">
        <v>246</v>
      </c>
      <c r="F103" s="3" t="s">
        <v>6</v>
      </c>
      <c r="G103" s="3" t="s">
        <v>11</v>
      </c>
      <c r="H103" s="3" t="s">
        <v>21</v>
      </c>
      <c r="I103" s="3" t="s">
        <v>32</v>
      </c>
      <c r="J103" s="3">
        <v>60101010</v>
      </c>
      <c r="K103" s="3" t="s">
        <v>916</v>
      </c>
      <c r="L103" s="3" t="s">
        <v>10</v>
      </c>
      <c r="M103" s="4">
        <v>10.47</v>
      </c>
      <c r="N103" s="6">
        <v>45656</v>
      </c>
      <c r="O103" s="4">
        <v>10.07</v>
      </c>
      <c r="P103" s="4">
        <f>IF(IFERROR(VLOOKUP(D103,'Adjustement coefficients'!J$3:K$51,2,FALSE),1)=0,1,IFERROR(VLOOKUP(D103,'Adjustement coefficients'!J$3:K$51,2,FALSE),1))</f>
        <v>1</v>
      </c>
      <c r="Q103" s="4">
        <f t="shared" si="5"/>
        <v>10.07</v>
      </c>
      <c r="R103" s="6">
        <v>45289</v>
      </c>
      <c r="S103" s="10"/>
      <c r="T103" s="11">
        <f t="shared" si="6"/>
        <v>3.9721946375372429E-2</v>
      </c>
      <c r="U103" s="5">
        <v>975000000</v>
      </c>
      <c r="V103" s="12">
        <f t="shared" si="7"/>
        <v>10208250000</v>
      </c>
      <c r="W103">
        <v>256</v>
      </c>
      <c r="X103" s="5">
        <v>200150</v>
      </c>
      <c r="Y103" s="5">
        <v>532897100</v>
      </c>
      <c r="Z103" s="4">
        <v>480730870.44000012</v>
      </c>
      <c r="AA103" s="4">
        <v>5588434118.4900007</v>
      </c>
      <c r="AB103" s="13">
        <f t="shared" si="8"/>
        <v>54.656112820512824</v>
      </c>
      <c r="AC103" s="5">
        <v>200187</v>
      </c>
      <c r="AD103" s="5">
        <v>535128706</v>
      </c>
      <c r="AE103" s="4">
        <v>482754088.1500001</v>
      </c>
      <c r="AF103" s="4">
        <v>5611752802.3100004</v>
      </c>
      <c r="AG103" s="13">
        <f t="shared" si="9"/>
        <v>54.884995487179488</v>
      </c>
    </row>
    <row r="104" spans="1:33" x14ac:dyDescent="0.2">
      <c r="A104" s="3">
        <v>2015540</v>
      </c>
      <c r="B104" s="3">
        <v>5506</v>
      </c>
      <c r="C104" s="3" t="s">
        <v>606</v>
      </c>
      <c r="D104" s="3" t="s">
        <v>604</v>
      </c>
      <c r="E104" s="3" t="s">
        <v>605</v>
      </c>
      <c r="F104" s="3" t="s">
        <v>6</v>
      </c>
      <c r="G104" s="3" t="s">
        <v>11</v>
      </c>
      <c r="H104" s="3" t="s">
        <v>21</v>
      </c>
      <c r="I104" s="3" t="s">
        <v>61</v>
      </c>
      <c r="J104" s="3">
        <v>45102020</v>
      </c>
      <c r="K104" s="3" t="s">
        <v>921</v>
      </c>
      <c r="L104" s="3" t="s">
        <v>10</v>
      </c>
      <c r="M104" s="4">
        <v>98.35</v>
      </c>
      <c r="N104" s="6">
        <v>45656</v>
      </c>
      <c r="O104" s="4">
        <v>78.84</v>
      </c>
      <c r="P104" s="4">
        <f>IF(IFERROR(VLOOKUP(D104,'Adjustement coefficients'!J$3:K$51,2,FALSE),1)=0,1,IFERROR(VLOOKUP(D104,'Adjustement coefficients'!J$3:K$51,2,FALSE),1))</f>
        <v>1</v>
      </c>
      <c r="Q104" s="4">
        <f t="shared" si="5"/>
        <v>78.84</v>
      </c>
      <c r="R104" s="6">
        <v>45289</v>
      </c>
      <c r="S104" s="10"/>
      <c r="T104" s="11">
        <f t="shared" si="6"/>
        <v>0.24746321664129869</v>
      </c>
      <c r="U104" s="5">
        <v>1001430970</v>
      </c>
      <c r="V104" s="12">
        <f t="shared" si="7"/>
        <v>98490735899.5</v>
      </c>
      <c r="W104">
        <v>256</v>
      </c>
      <c r="X104" s="5">
        <v>307130</v>
      </c>
      <c r="Y104" s="5">
        <v>251694522</v>
      </c>
      <c r="Z104" s="4">
        <v>1901148666.9800007</v>
      </c>
      <c r="AA104" s="4">
        <v>22101827841.390007</v>
      </c>
      <c r="AB104" s="13">
        <f t="shared" si="8"/>
        <v>25.133486934201766</v>
      </c>
      <c r="AC104" s="5">
        <v>307319</v>
      </c>
      <c r="AD104" s="5">
        <v>264714891</v>
      </c>
      <c r="AE104" s="4">
        <v>1999599721.5599995</v>
      </c>
      <c r="AF104" s="4">
        <v>23251277784.010006</v>
      </c>
      <c r="AG104" s="13">
        <f t="shared" si="9"/>
        <v>26.433663320797841</v>
      </c>
    </row>
    <row r="105" spans="1:33" x14ac:dyDescent="0.2">
      <c r="A105" s="3">
        <v>2015541</v>
      </c>
      <c r="B105" s="3">
        <v>49096</v>
      </c>
      <c r="C105" s="3" t="s">
        <v>570</v>
      </c>
      <c r="D105" s="3" t="s">
        <v>568</v>
      </c>
      <c r="E105" s="3" t="s">
        <v>569</v>
      </c>
      <c r="F105" s="3" t="s">
        <v>6</v>
      </c>
      <c r="G105" s="3" t="s">
        <v>11</v>
      </c>
      <c r="H105" s="3" t="s">
        <v>21</v>
      </c>
      <c r="I105" s="3" t="s">
        <v>8</v>
      </c>
      <c r="J105" s="3">
        <v>50101010</v>
      </c>
      <c r="K105" s="3" t="s">
        <v>911</v>
      </c>
      <c r="L105" s="3" t="s">
        <v>10</v>
      </c>
      <c r="M105" s="4">
        <v>4.75</v>
      </c>
      <c r="N105" s="6">
        <v>45656</v>
      </c>
      <c r="O105" s="4">
        <v>10.7</v>
      </c>
      <c r="P105" s="4">
        <f>IF(IFERROR(VLOOKUP(D105,'Adjustement coefficients'!J$3:K$51,2,FALSE),1)=0,1,IFERROR(VLOOKUP(D105,'Adjustement coefficients'!J$3:K$51,2,FALSE),1))</f>
        <v>1</v>
      </c>
      <c r="Q105" s="4">
        <f t="shared" si="5"/>
        <v>10.7</v>
      </c>
      <c r="R105" s="6">
        <v>45289</v>
      </c>
      <c r="S105" s="10"/>
      <c r="T105" s="11">
        <f t="shared" si="6"/>
        <v>-0.55607476635514019</v>
      </c>
      <c r="U105" s="5">
        <v>172954549</v>
      </c>
      <c r="V105" s="12">
        <f t="shared" si="7"/>
        <v>821534107.75</v>
      </c>
      <c r="W105">
        <v>256</v>
      </c>
      <c r="X105" s="5">
        <v>23204</v>
      </c>
      <c r="Y105" s="5">
        <v>63401573</v>
      </c>
      <c r="Z105" s="4">
        <v>30511127.140000001</v>
      </c>
      <c r="AA105" s="4">
        <v>355918848.03000021</v>
      </c>
      <c r="AB105" s="13">
        <f t="shared" si="8"/>
        <v>36.657938959443037</v>
      </c>
      <c r="AC105" s="5">
        <v>23229</v>
      </c>
      <c r="AD105" s="5">
        <v>82038838</v>
      </c>
      <c r="AE105" s="4">
        <v>37731108.040000007</v>
      </c>
      <c r="AF105" s="4">
        <v>440035506.07000017</v>
      </c>
      <c r="AG105" s="13">
        <f t="shared" si="9"/>
        <v>47.4337555585196</v>
      </c>
    </row>
    <row r="106" spans="1:33" x14ac:dyDescent="0.2">
      <c r="A106" s="3">
        <v>2015542</v>
      </c>
      <c r="B106" s="3">
        <v>117884</v>
      </c>
      <c r="C106" s="3" t="s">
        <v>106</v>
      </c>
      <c r="D106" s="3" t="s">
        <v>104</v>
      </c>
      <c r="E106" s="3" t="s">
        <v>105</v>
      </c>
      <c r="F106" s="3" t="s">
        <v>6</v>
      </c>
      <c r="G106" s="3" t="s">
        <v>11</v>
      </c>
      <c r="H106" s="3" t="s">
        <v>21</v>
      </c>
      <c r="I106" s="3" t="s">
        <v>8</v>
      </c>
      <c r="J106" s="3">
        <v>30202000</v>
      </c>
      <c r="K106" s="3" t="s">
        <v>910</v>
      </c>
      <c r="L106" s="3" t="s">
        <v>10</v>
      </c>
      <c r="M106" s="4">
        <v>142.4</v>
      </c>
      <c r="N106" s="6">
        <v>45656</v>
      </c>
      <c r="O106" s="4">
        <v>164.8</v>
      </c>
      <c r="P106" s="4">
        <f>IF(IFERROR(VLOOKUP(D106,'Adjustement coefficients'!J$3:K$51,2,FALSE),1)=0,1,IFERROR(VLOOKUP(D106,'Adjustement coefficients'!J$3:K$51,2,FALSE),1))</f>
        <v>1</v>
      </c>
      <c r="Q106" s="4">
        <f t="shared" si="5"/>
        <v>164.8</v>
      </c>
      <c r="R106" s="6">
        <v>45289</v>
      </c>
      <c r="S106" s="10"/>
      <c r="T106" s="11">
        <f t="shared" si="6"/>
        <v>-0.1359223300970874</v>
      </c>
      <c r="U106" s="5">
        <v>55995250</v>
      </c>
      <c r="V106" s="12">
        <f t="shared" si="7"/>
        <v>7973723600</v>
      </c>
      <c r="W106">
        <v>256</v>
      </c>
      <c r="X106" s="5">
        <v>18257</v>
      </c>
      <c r="Y106" s="5">
        <v>2229046</v>
      </c>
      <c r="Z106" s="4">
        <v>31381271.720000014</v>
      </c>
      <c r="AA106" s="4">
        <v>361418485.20000023</v>
      </c>
      <c r="AB106" s="13">
        <f t="shared" si="8"/>
        <v>3.9807769409012375</v>
      </c>
      <c r="AC106" s="5">
        <v>18265</v>
      </c>
      <c r="AD106" s="5">
        <v>2406291</v>
      </c>
      <c r="AE106" s="4">
        <v>33663643.760000005</v>
      </c>
      <c r="AF106" s="4">
        <v>387737806.20000023</v>
      </c>
      <c r="AG106" s="13">
        <f t="shared" si="9"/>
        <v>4.2973127184895148</v>
      </c>
    </row>
    <row r="107" spans="1:33" x14ac:dyDescent="0.2">
      <c r="A107" s="3">
        <v>2015543</v>
      </c>
      <c r="B107" s="3">
        <v>41194</v>
      </c>
      <c r="C107" s="3" t="s">
        <v>588</v>
      </c>
      <c r="D107" s="3" t="s">
        <v>589</v>
      </c>
      <c r="E107" s="3" t="s">
        <v>590</v>
      </c>
      <c r="F107" s="3" t="s">
        <v>6</v>
      </c>
      <c r="G107" s="3" t="s">
        <v>11</v>
      </c>
      <c r="H107" s="3" t="s">
        <v>21</v>
      </c>
      <c r="I107" s="3" t="s">
        <v>8</v>
      </c>
      <c r="J107" s="3">
        <v>50206030</v>
      </c>
      <c r="K107" s="3" t="s">
        <v>905</v>
      </c>
      <c r="L107" s="3" t="s">
        <v>10</v>
      </c>
      <c r="M107" s="4">
        <v>115.5</v>
      </c>
      <c r="N107" s="6">
        <v>45656</v>
      </c>
      <c r="O107" s="4">
        <v>116.5</v>
      </c>
      <c r="P107" s="4">
        <f>IF(IFERROR(VLOOKUP(D107,'Adjustement coefficients'!J$3:K$51,2,FALSE),1)=0,1,IFERROR(VLOOKUP(D107,'Adjustement coefficients'!J$3:K$51,2,FALSE),1))</f>
        <v>1</v>
      </c>
      <c r="Q107" s="4">
        <f t="shared" si="5"/>
        <v>116.5</v>
      </c>
      <c r="R107" s="6">
        <v>45289</v>
      </c>
      <c r="S107" s="10"/>
      <c r="T107" s="11">
        <f t="shared" si="6"/>
        <v>-8.5836909871244635E-3</v>
      </c>
      <c r="U107" s="5">
        <v>19256222</v>
      </c>
      <c r="V107" s="12">
        <f t="shared" si="7"/>
        <v>2224093641</v>
      </c>
      <c r="W107">
        <v>256</v>
      </c>
      <c r="X107" s="5">
        <v>29714</v>
      </c>
      <c r="Y107" s="5">
        <v>4503077</v>
      </c>
      <c r="Z107" s="4">
        <v>53529926.43</v>
      </c>
      <c r="AA107" s="4">
        <v>622384095.20000005</v>
      </c>
      <c r="AB107" s="13">
        <f t="shared" si="8"/>
        <v>23.385049258364386</v>
      </c>
      <c r="AC107" s="5">
        <v>29780</v>
      </c>
      <c r="AD107" s="5">
        <v>7106027</v>
      </c>
      <c r="AE107" s="4">
        <v>84514436.270000041</v>
      </c>
      <c r="AF107" s="4">
        <v>979936201.70000005</v>
      </c>
      <c r="AG107" s="13">
        <f t="shared" si="9"/>
        <v>36.902498319763865</v>
      </c>
    </row>
    <row r="108" spans="1:33" x14ac:dyDescent="0.2">
      <c r="A108" s="3">
        <v>2015544</v>
      </c>
      <c r="B108" s="3">
        <v>41194</v>
      </c>
      <c r="C108" s="3" t="s">
        <v>588</v>
      </c>
      <c r="D108" s="3" t="s">
        <v>586</v>
      </c>
      <c r="E108" s="3" t="s">
        <v>587</v>
      </c>
      <c r="F108" s="3" t="s">
        <v>6</v>
      </c>
      <c r="G108" s="3" t="s">
        <v>11</v>
      </c>
      <c r="H108" s="3" t="s">
        <v>21</v>
      </c>
      <c r="I108" s="3" t="s">
        <v>8</v>
      </c>
      <c r="J108" s="3">
        <v>50206030</v>
      </c>
      <c r="K108" s="3" t="s">
        <v>905</v>
      </c>
      <c r="L108" s="3" t="s">
        <v>10</v>
      </c>
      <c r="M108" s="4">
        <v>116.8</v>
      </c>
      <c r="N108" s="6">
        <v>45656</v>
      </c>
      <c r="O108" s="4">
        <v>116.5</v>
      </c>
      <c r="P108" s="4">
        <f>IF(IFERROR(VLOOKUP(D108,'Adjustement coefficients'!J$3:K$51,2,FALSE),1)=0,1,IFERROR(VLOOKUP(D108,'Adjustement coefficients'!J$3:K$51,2,FALSE),1))</f>
        <v>1</v>
      </c>
      <c r="Q108" s="4">
        <f t="shared" si="5"/>
        <v>116.5</v>
      </c>
      <c r="R108" s="6">
        <v>45289</v>
      </c>
      <c r="S108" s="10"/>
      <c r="T108" s="11">
        <f t="shared" si="6"/>
        <v>2.5751072961373148E-3</v>
      </c>
      <c r="U108" s="5">
        <v>60463624</v>
      </c>
      <c r="V108" s="12">
        <f t="shared" si="7"/>
        <v>7062151283.1999998</v>
      </c>
      <c r="W108">
        <v>256</v>
      </c>
      <c r="X108" s="5">
        <v>74313</v>
      </c>
      <c r="Y108" s="5">
        <v>11518310</v>
      </c>
      <c r="Z108" s="4">
        <v>144226483.77000001</v>
      </c>
      <c r="AA108" s="4">
        <v>1676499776.9999995</v>
      </c>
      <c r="AB108" s="13">
        <f t="shared" si="8"/>
        <v>19.04998284588433</v>
      </c>
      <c r="AC108" s="5">
        <v>74389</v>
      </c>
      <c r="AD108" s="5">
        <v>16010538</v>
      </c>
      <c r="AE108" s="4">
        <v>191866889.73000002</v>
      </c>
      <c r="AF108" s="4">
        <v>2223574963.8200002</v>
      </c>
      <c r="AG108" s="13">
        <f t="shared" si="9"/>
        <v>26.47962020933446</v>
      </c>
    </row>
    <row r="109" spans="1:33" x14ac:dyDescent="0.2">
      <c r="A109" s="3">
        <v>2015545</v>
      </c>
      <c r="B109" s="3">
        <v>58182</v>
      </c>
      <c r="C109" s="3" t="s">
        <v>670</v>
      </c>
      <c r="D109" s="3" t="s">
        <v>668</v>
      </c>
      <c r="E109" s="3" t="s">
        <v>669</v>
      </c>
      <c r="F109" s="3" t="s">
        <v>6</v>
      </c>
      <c r="G109" s="3" t="s">
        <v>11</v>
      </c>
      <c r="H109" s="3" t="s">
        <v>21</v>
      </c>
      <c r="I109" s="3" t="s">
        <v>8</v>
      </c>
      <c r="J109" s="3">
        <v>60101030</v>
      </c>
      <c r="K109" s="3" t="s">
        <v>914</v>
      </c>
      <c r="L109" s="3" t="s">
        <v>10</v>
      </c>
      <c r="M109" s="4">
        <v>7.88</v>
      </c>
      <c r="N109" s="6">
        <v>45656</v>
      </c>
      <c r="O109" s="4">
        <v>4.5</v>
      </c>
      <c r="P109" s="4">
        <f>IF(IFERROR(VLOOKUP(D109,'Adjustement coefficients'!J$3:K$51,2,FALSE),1)=0,1,IFERROR(VLOOKUP(D109,'Adjustement coefficients'!J$3:K$51,2,FALSE),1))</f>
        <v>1</v>
      </c>
      <c r="Q109" s="4">
        <f t="shared" si="5"/>
        <v>4.5</v>
      </c>
      <c r="R109" s="6">
        <v>45289</v>
      </c>
      <c r="S109" s="10"/>
      <c r="T109" s="11">
        <f t="shared" si="6"/>
        <v>0.75111111111111106</v>
      </c>
      <c r="U109" s="5">
        <v>281655609</v>
      </c>
      <c r="V109" s="12">
        <f t="shared" si="7"/>
        <v>2219446198.9200001</v>
      </c>
      <c r="W109">
        <v>256</v>
      </c>
      <c r="X109" s="5">
        <v>39148</v>
      </c>
      <c r="Y109" s="5">
        <v>80111496</v>
      </c>
      <c r="Z109" s="4">
        <v>51390378.070000023</v>
      </c>
      <c r="AA109" s="4">
        <v>599053488.73999989</v>
      </c>
      <c r="AB109" s="13">
        <f t="shared" si="8"/>
        <v>28.443067860225003</v>
      </c>
      <c r="AC109" s="5">
        <v>39159</v>
      </c>
      <c r="AD109" s="5">
        <v>92851175</v>
      </c>
      <c r="AE109" s="4">
        <v>60094234.290000036</v>
      </c>
      <c r="AF109" s="4">
        <v>700481720.41999984</v>
      </c>
      <c r="AG109" s="13">
        <f t="shared" si="9"/>
        <v>32.966208388202205</v>
      </c>
    </row>
    <row r="110" spans="1:33" x14ac:dyDescent="0.2">
      <c r="A110" s="3">
        <v>2015546</v>
      </c>
      <c r="B110" s="3">
        <v>42306</v>
      </c>
      <c r="C110" s="3" t="s">
        <v>181</v>
      </c>
      <c r="D110" s="3" t="s">
        <v>1045</v>
      </c>
      <c r="E110" s="3" t="s">
        <v>180</v>
      </c>
      <c r="F110" s="3" t="s">
        <v>6</v>
      </c>
      <c r="G110" s="3" t="s">
        <v>11</v>
      </c>
      <c r="H110" s="3" t="s">
        <v>21</v>
      </c>
      <c r="I110" s="3" t="s">
        <v>8</v>
      </c>
      <c r="J110" s="3">
        <v>50204000</v>
      </c>
      <c r="K110" s="3" t="s">
        <v>919</v>
      </c>
      <c r="L110" s="3" t="s">
        <v>10</v>
      </c>
      <c r="M110" s="4">
        <v>20.2</v>
      </c>
      <c r="N110" s="6">
        <v>45656</v>
      </c>
      <c r="O110" s="4">
        <v>0.33900000000000002</v>
      </c>
      <c r="P110" s="4">
        <f>IF(IFERROR(VLOOKUP(D110,'Adjustement coefficients'!J$3:K$51,2,FALSE),1)=0,1,IFERROR(VLOOKUP(D110,'Adjustement coefficients'!J$3:K$51,2,FALSE),1))</f>
        <v>40</v>
      </c>
      <c r="Q110" s="4">
        <f t="shared" si="5"/>
        <v>13.56</v>
      </c>
      <c r="R110" s="6">
        <v>45289</v>
      </c>
      <c r="S110" s="10"/>
      <c r="T110" s="11">
        <f t="shared" si="6"/>
        <v>58.587020648967552</v>
      </c>
      <c r="U110" s="5">
        <v>35062072</v>
      </c>
      <c r="V110" s="12">
        <f t="shared" si="7"/>
        <v>708253854.39999998</v>
      </c>
      <c r="W110">
        <v>256</v>
      </c>
      <c r="X110" s="5">
        <v>4239</v>
      </c>
      <c r="Y110" s="5">
        <v>81133543</v>
      </c>
      <c r="Z110" s="4">
        <v>4844159.71</v>
      </c>
      <c r="AA110" s="4">
        <v>56354764.039999992</v>
      </c>
      <c r="AB110" s="13">
        <f t="shared" si="8"/>
        <v>231.39973872622247</v>
      </c>
      <c r="AC110" s="5">
        <v>4250</v>
      </c>
      <c r="AD110" s="5">
        <v>160580955</v>
      </c>
      <c r="AE110" s="4">
        <v>8902538.0999999996</v>
      </c>
      <c r="AF110" s="4">
        <v>103559673.30000006</v>
      </c>
      <c r="AG110" s="13">
        <f t="shared" si="9"/>
        <v>457.99048898194042</v>
      </c>
    </row>
    <row r="111" spans="1:33" x14ac:dyDescent="0.2">
      <c r="A111" s="3">
        <v>2015547</v>
      </c>
      <c r="B111" s="3">
        <v>26360</v>
      </c>
      <c r="C111" s="3" t="s">
        <v>179</v>
      </c>
      <c r="D111" s="3" t="s">
        <v>177</v>
      </c>
      <c r="E111" s="3" t="s">
        <v>178</v>
      </c>
      <c r="F111" s="3" t="s">
        <v>6</v>
      </c>
      <c r="G111" s="3" t="s">
        <v>11</v>
      </c>
      <c r="H111" s="3" t="s">
        <v>21</v>
      </c>
      <c r="I111" s="3" t="s">
        <v>8</v>
      </c>
      <c r="J111" s="3">
        <v>50203000</v>
      </c>
      <c r="K111" s="3" t="s">
        <v>933</v>
      </c>
      <c r="L111" s="3" t="s">
        <v>10</v>
      </c>
      <c r="M111" s="4">
        <v>261</v>
      </c>
      <c r="N111" s="6">
        <v>45656</v>
      </c>
      <c r="O111" s="4">
        <v>242</v>
      </c>
      <c r="P111" s="4">
        <f>IF(IFERROR(VLOOKUP(D111,'Adjustement coefficients'!J$3:K$51,2,FALSE),1)=0,1,IFERROR(VLOOKUP(D111,'Adjustement coefficients'!J$3:K$51,2,FALSE),1))</f>
        <v>1</v>
      </c>
      <c r="Q111" s="4">
        <f t="shared" si="5"/>
        <v>242</v>
      </c>
      <c r="R111" s="6">
        <v>45289</v>
      </c>
      <c r="S111" s="10"/>
      <c r="T111" s="11">
        <f t="shared" si="6"/>
        <v>7.8512396694214878E-2</v>
      </c>
      <c r="U111" s="5">
        <v>42531893</v>
      </c>
      <c r="V111" s="12">
        <f t="shared" si="7"/>
        <v>11100824073</v>
      </c>
      <c r="W111">
        <v>256</v>
      </c>
      <c r="X111" s="5">
        <v>45437</v>
      </c>
      <c r="Y111" s="5">
        <v>4014485</v>
      </c>
      <c r="Z111" s="4">
        <v>84887079.299999967</v>
      </c>
      <c r="AA111" s="4">
        <v>983761400.75</v>
      </c>
      <c r="AB111" s="13">
        <f t="shared" si="8"/>
        <v>9.4387639882381915</v>
      </c>
      <c r="AC111" s="5">
        <v>45562</v>
      </c>
      <c r="AD111" s="5">
        <v>5350496</v>
      </c>
      <c r="AE111" s="4">
        <v>113395120.10999988</v>
      </c>
      <c r="AF111" s="4">
        <v>1314002902.1500001</v>
      </c>
      <c r="AG111" s="13">
        <f t="shared" si="9"/>
        <v>12.579962053417185</v>
      </c>
    </row>
    <row r="112" spans="1:33" x14ac:dyDescent="0.2">
      <c r="A112" s="3">
        <v>2015548</v>
      </c>
      <c r="B112" s="3">
        <v>108683</v>
      </c>
      <c r="C112" s="3" t="s">
        <v>110</v>
      </c>
      <c r="D112" s="3" t="s">
        <v>992</v>
      </c>
      <c r="E112" s="3" t="s">
        <v>109</v>
      </c>
      <c r="F112" s="3" t="s">
        <v>6</v>
      </c>
      <c r="G112" s="3" t="s">
        <v>11</v>
      </c>
      <c r="H112" s="3" t="s">
        <v>21</v>
      </c>
      <c r="I112" s="3" t="s">
        <v>8</v>
      </c>
      <c r="J112" s="3">
        <v>40202015</v>
      </c>
      <c r="K112" s="3" t="s">
        <v>924</v>
      </c>
      <c r="L112" s="3" t="s">
        <v>10</v>
      </c>
      <c r="M112" s="4">
        <v>0.34499999999999997</v>
      </c>
      <c r="N112" s="6">
        <v>45656</v>
      </c>
      <c r="O112" s="4">
        <v>4.6500000000000004</v>
      </c>
      <c r="P112" s="4">
        <f>IF(IFERROR(VLOOKUP(D112,'Adjustement coefficients'!J$3:K$51,2,FALSE),1)=0,1,IFERROR(VLOOKUP(D112,'Adjustement coefficients'!J$3:K$51,2,FALSE),1))</f>
        <v>0.254939118740862</v>
      </c>
      <c r="Q112" s="4">
        <f t="shared" si="5"/>
        <v>1.1854669021450084</v>
      </c>
      <c r="R112" s="6">
        <v>45289</v>
      </c>
      <c r="S112" s="10"/>
      <c r="T112" s="11">
        <f t="shared" si="6"/>
        <v>-0.92580645161290331</v>
      </c>
      <c r="U112" s="5">
        <v>69572206</v>
      </c>
      <c r="V112" s="12">
        <f t="shared" si="7"/>
        <v>24002411.069999997</v>
      </c>
      <c r="W112">
        <v>256</v>
      </c>
      <c r="X112" s="5">
        <v>8840</v>
      </c>
      <c r="Y112" s="5">
        <v>46873045</v>
      </c>
      <c r="Z112" s="4">
        <v>7047990.4000000013</v>
      </c>
      <c r="AA112" s="4">
        <v>81700654.799999982</v>
      </c>
      <c r="AB112" s="13">
        <f t="shared" si="8"/>
        <v>67.373233788217092</v>
      </c>
      <c r="AC112" s="5">
        <v>8841</v>
      </c>
      <c r="AD112" s="5">
        <v>47423045</v>
      </c>
      <c r="AE112" s="4">
        <v>7085656.6000000015</v>
      </c>
      <c r="AF112" s="4">
        <v>82140654.799999982</v>
      </c>
      <c r="AG112" s="13">
        <f t="shared" si="9"/>
        <v>68.163779369019863</v>
      </c>
    </row>
    <row r="113" spans="1:33" x14ac:dyDescent="0.2">
      <c r="A113" s="3">
        <v>2015551</v>
      </c>
      <c r="B113" s="3">
        <v>132073</v>
      </c>
      <c r="C113" s="3" t="s">
        <v>78</v>
      </c>
      <c r="D113" s="3" t="s">
        <v>76</v>
      </c>
      <c r="E113" s="3" t="s">
        <v>77</v>
      </c>
      <c r="F113" s="3" t="s">
        <v>6</v>
      </c>
      <c r="G113" s="3" t="s">
        <v>11</v>
      </c>
      <c r="H113" s="3" t="s">
        <v>21</v>
      </c>
      <c r="I113" s="3" t="s">
        <v>8</v>
      </c>
      <c r="J113" s="3">
        <v>50204000</v>
      </c>
      <c r="K113" s="3" t="s">
        <v>919</v>
      </c>
      <c r="L113" s="3" t="s">
        <v>10</v>
      </c>
      <c r="M113" s="4">
        <v>68</v>
      </c>
      <c r="N113" s="6">
        <v>45656</v>
      </c>
      <c r="O113" s="4">
        <v>58</v>
      </c>
      <c r="P113" s="4">
        <f>IF(IFERROR(VLOOKUP(D113,'Adjustement coefficients'!J$3:K$51,2,FALSE),1)=0,1,IFERROR(VLOOKUP(D113,'Adjustement coefficients'!J$3:K$51,2,FALSE),1))</f>
        <v>1</v>
      </c>
      <c r="Q113" s="4">
        <f t="shared" si="5"/>
        <v>58</v>
      </c>
      <c r="R113" s="6">
        <v>45289</v>
      </c>
      <c r="S113" s="10"/>
      <c r="T113" s="11">
        <f t="shared" si="6"/>
        <v>0.17241379310344829</v>
      </c>
      <c r="U113" s="5">
        <v>36667733</v>
      </c>
      <c r="V113" s="12">
        <f t="shared" si="7"/>
        <v>2493405844</v>
      </c>
      <c r="W113">
        <v>256</v>
      </c>
      <c r="X113" s="5">
        <v>3041</v>
      </c>
      <c r="Y113" s="5">
        <v>901206</v>
      </c>
      <c r="Z113" s="4">
        <v>5013579.8399999989</v>
      </c>
      <c r="AA113" s="4">
        <v>58286492.399999969</v>
      </c>
      <c r="AB113" s="13">
        <f t="shared" si="8"/>
        <v>2.4577630692358321</v>
      </c>
      <c r="AC113" s="5">
        <v>3077</v>
      </c>
      <c r="AD113" s="5">
        <v>1323348</v>
      </c>
      <c r="AE113" s="4">
        <v>7057011.5499999961</v>
      </c>
      <c r="AF113" s="4">
        <v>81765090.140000015</v>
      </c>
      <c r="AG113" s="13">
        <f t="shared" si="9"/>
        <v>3.6090259520543579</v>
      </c>
    </row>
    <row r="114" spans="1:33" x14ac:dyDescent="0.2">
      <c r="A114" s="3">
        <v>2015552</v>
      </c>
      <c r="B114" s="3">
        <v>108681</v>
      </c>
      <c r="C114" s="3" t="s">
        <v>454</v>
      </c>
      <c r="D114" s="3" t="s">
        <v>452</v>
      </c>
      <c r="E114" s="3" t="s">
        <v>453</v>
      </c>
      <c r="F114" s="3" t="s">
        <v>6</v>
      </c>
      <c r="G114" s="3" t="s">
        <v>11</v>
      </c>
      <c r="H114" s="3" t="s">
        <v>21</v>
      </c>
      <c r="I114" s="3" t="s">
        <v>32</v>
      </c>
      <c r="J114" s="3">
        <v>45102010</v>
      </c>
      <c r="K114" s="3" t="s">
        <v>915</v>
      </c>
      <c r="L114" s="3" t="s">
        <v>10</v>
      </c>
      <c r="M114" s="4">
        <v>49.16</v>
      </c>
      <c r="N114" s="6">
        <v>45656</v>
      </c>
      <c r="O114" s="4">
        <v>41.84</v>
      </c>
      <c r="P114" s="4">
        <f>IF(IFERROR(VLOOKUP(D114,'Adjustement coefficients'!J$3:K$51,2,FALSE),1)=0,1,IFERROR(VLOOKUP(D114,'Adjustement coefficients'!J$3:K$51,2,FALSE),1))</f>
        <v>1</v>
      </c>
      <c r="Q114" s="4">
        <f t="shared" si="5"/>
        <v>41.84</v>
      </c>
      <c r="R114" s="6">
        <v>45289</v>
      </c>
      <c r="S114" s="10"/>
      <c r="T114" s="11">
        <f t="shared" si="6"/>
        <v>0.1749521988527723</v>
      </c>
      <c r="U114" s="5">
        <v>595773680</v>
      </c>
      <c r="V114" s="12">
        <f t="shared" si="7"/>
        <v>29288234108.799999</v>
      </c>
      <c r="W114">
        <v>256</v>
      </c>
      <c r="X114" s="5">
        <v>222986</v>
      </c>
      <c r="Y114" s="5">
        <v>145429236</v>
      </c>
      <c r="Z114" s="4">
        <v>592168692.36999953</v>
      </c>
      <c r="AA114" s="4">
        <v>6879496023.4900017</v>
      </c>
      <c r="AB114" s="13">
        <f t="shared" si="8"/>
        <v>24.410147826604224</v>
      </c>
      <c r="AC114" s="5">
        <v>223133</v>
      </c>
      <c r="AD114" s="5">
        <v>154587476</v>
      </c>
      <c r="AE114" s="4">
        <v>629962339.35999966</v>
      </c>
      <c r="AF114" s="4">
        <v>7319057442.4500008</v>
      </c>
      <c r="AG114" s="13">
        <f t="shared" si="9"/>
        <v>25.947349000043101</v>
      </c>
    </row>
    <row r="115" spans="1:33" x14ac:dyDescent="0.2">
      <c r="A115" s="3">
        <v>2015553</v>
      </c>
      <c r="B115" s="3">
        <v>84770</v>
      </c>
      <c r="C115" s="3" t="s">
        <v>809</v>
      </c>
      <c r="D115" s="3" t="s">
        <v>1023</v>
      </c>
      <c r="E115" s="3" t="s">
        <v>808</v>
      </c>
      <c r="F115" s="3" t="s">
        <v>6</v>
      </c>
      <c r="G115" s="3" t="s">
        <v>11</v>
      </c>
      <c r="H115" s="3" t="s">
        <v>21</v>
      </c>
      <c r="I115" s="3" t="s">
        <v>8</v>
      </c>
      <c r="J115" s="3">
        <v>10101015</v>
      </c>
      <c r="K115" s="3" t="s">
        <v>942</v>
      </c>
      <c r="L115" s="3" t="s">
        <v>10</v>
      </c>
      <c r="M115" s="4">
        <v>13.7</v>
      </c>
      <c r="N115" s="6">
        <v>45656</v>
      </c>
      <c r="O115" s="4">
        <v>8.99</v>
      </c>
      <c r="P115" s="4">
        <f>IF(IFERROR(VLOOKUP(D115,'Adjustement coefficients'!J$3:K$51,2,FALSE),1)=0,1,IFERROR(VLOOKUP(D115,'Adjustement coefficients'!J$3:K$51,2,FALSE),1))</f>
        <v>1</v>
      </c>
      <c r="Q115" s="4">
        <f t="shared" si="5"/>
        <v>8.99</v>
      </c>
      <c r="R115" s="6">
        <v>45289</v>
      </c>
      <c r="S115" s="10"/>
      <c r="T115" s="11">
        <f t="shared" si="6"/>
        <v>0.52391546162402658</v>
      </c>
      <c r="U115" s="5">
        <v>34407158</v>
      </c>
      <c r="V115" s="12">
        <f t="shared" si="7"/>
        <v>471378064.59999996</v>
      </c>
      <c r="W115">
        <v>256</v>
      </c>
      <c r="X115" s="5">
        <v>7539</v>
      </c>
      <c r="Y115" s="5">
        <v>9220808</v>
      </c>
      <c r="Z115" s="4">
        <v>8830566.0799999982</v>
      </c>
      <c r="AA115" s="4">
        <v>103206700.05000001</v>
      </c>
      <c r="AB115" s="13">
        <f t="shared" si="8"/>
        <v>26.799098024893542</v>
      </c>
      <c r="AC115" s="5">
        <v>7546</v>
      </c>
      <c r="AD115" s="5">
        <v>13162481</v>
      </c>
      <c r="AE115" s="4">
        <v>12362765.130000001</v>
      </c>
      <c r="AF115" s="4">
        <v>144461093.25000006</v>
      </c>
      <c r="AG115" s="13">
        <f t="shared" si="9"/>
        <v>38.255065995279239</v>
      </c>
    </row>
    <row r="116" spans="1:33" x14ac:dyDescent="0.2">
      <c r="A116" s="3">
        <v>2015554</v>
      </c>
      <c r="B116" s="3">
        <v>49410</v>
      </c>
      <c r="C116" s="3" t="s">
        <v>156</v>
      </c>
      <c r="D116" s="3" t="s">
        <v>154</v>
      </c>
      <c r="E116" s="3" t="s">
        <v>155</v>
      </c>
      <c r="F116" s="3" t="s">
        <v>6</v>
      </c>
      <c r="G116" s="3" t="s">
        <v>11</v>
      </c>
      <c r="H116" s="3" t="s">
        <v>21</v>
      </c>
      <c r="I116" s="3" t="s">
        <v>8</v>
      </c>
      <c r="J116" s="3">
        <v>50206030</v>
      </c>
      <c r="K116" s="3" t="s">
        <v>905</v>
      </c>
      <c r="L116" s="3" t="s">
        <v>10</v>
      </c>
      <c r="M116" s="4">
        <v>20.100000000000001</v>
      </c>
      <c r="N116" s="6">
        <v>45656</v>
      </c>
      <c r="O116" s="4">
        <v>18.38</v>
      </c>
      <c r="P116" s="4">
        <f>IF(IFERROR(VLOOKUP(D116,'Adjustement coefficients'!J$3:K$51,2,FALSE),1)=0,1,IFERROR(VLOOKUP(D116,'Adjustement coefficients'!J$3:K$51,2,FALSE),1))</f>
        <v>1</v>
      </c>
      <c r="Q116" s="4">
        <f t="shared" si="5"/>
        <v>18.38</v>
      </c>
      <c r="R116" s="6">
        <v>45289</v>
      </c>
      <c r="S116" s="10"/>
      <c r="T116" s="11">
        <f t="shared" si="6"/>
        <v>9.3579978237214506E-2</v>
      </c>
      <c r="U116" s="5">
        <v>253136666</v>
      </c>
      <c r="V116" s="12">
        <f t="shared" si="7"/>
        <v>5088046986.6000004</v>
      </c>
      <c r="W116">
        <v>256</v>
      </c>
      <c r="X116" s="5">
        <v>112455</v>
      </c>
      <c r="Y116" s="5">
        <v>124820209</v>
      </c>
      <c r="Z116" s="4">
        <v>219844643.12999988</v>
      </c>
      <c r="AA116" s="4">
        <v>2561408795.21</v>
      </c>
      <c r="AB116" s="13">
        <f t="shared" si="8"/>
        <v>49.309414938727208</v>
      </c>
      <c r="AC116" s="5">
        <v>112467</v>
      </c>
      <c r="AD116" s="5">
        <v>130882620</v>
      </c>
      <c r="AE116" s="4">
        <v>229758291.18999991</v>
      </c>
      <c r="AF116" s="4">
        <v>2675100274.1499996</v>
      </c>
      <c r="AG116" s="13">
        <f t="shared" si="9"/>
        <v>51.704331129967549</v>
      </c>
    </row>
    <row r="117" spans="1:33" x14ac:dyDescent="0.2">
      <c r="A117" s="3">
        <v>2015555</v>
      </c>
      <c r="B117" s="3">
        <v>70000</v>
      </c>
      <c r="C117" s="3" t="s">
        <v>202</v>
      </c>
      <c r="D117" s="3" t="s">
        <v>199</v>
      </c>
      <c r="E117" s="3" t="s">
        <v>200</v>
      </c>
      <c r="F117" s="3" t="s">
        <v>6</v>
      </c>
      <c r="G117" s="3" t="s">
        <v>11</v>
      </c>
      <c r="H117" s="3" t="s">
        <v>21</v>
      </c>
      <c r="I117" s="3" t="s">
        <v>201</v>
      </c>
      <c r="J117" s="3">
        <v>50101035</v>
      </c>
      <c r="K117" s="3" t="s">
        <v>936</v>
      </c>
      <c r="L117" s="3" t="s">
        <v>10</v>
      </c>
      <c r="M117" s="4">
        <v>15.6</v>
      </c>
      <c r="N117" s="6">
        <v>45656</v>
      </c>
      <c r="O117" s="4">
        <v>19.399999999999999</v>
      </c>
      <c r="P117" s="4">
        <f>IF(IFERROR(VLOOKUP(D117,'Adjustement coefficients'!J$3:K$51,2,FALSE),1)=0,1,IFERROR(VLOOKUP(D117,'Adjustement coefficients'!J$3:K$51,2,FALSE),1))</f>
        <v>1</v>
      </c>
      <c r="Q117" s="4">
        <f t="shared" si="5"/>
        <v>19.399999999999999</v>
      </c>
      <c r="R117" s="6">
        <v>45289</v>
      </c>
      <c r="S117" s="10"/>
      <c r="T117" s="11">
        <f t="shared" si="6"/>
        <v>-0.19587628865979378</v>
      </c>
      <c r="U117" s="5">
        <v>69833210</v>
      </c>
      <c r="V117" s="12">
        <f t="shared" si="7"/>
        <v>1089398076</v>
      </c>
      <c r="W117">
        <v>256</v>
      </c>
      <c r="X117" s="5">
        <v>2221</v>
      </c>
      <c r="Y117" s="5">
        <v>899273</v>
      </c>
      <c r="Z117" s="4">
        <v>1344913.6000000008</v>
      </c>
      <c r="AA117" s="4">
        <v>15648795.749999994</v>
      </c>
      <c r="AB117" s="13">
        <f t="shared" si="8"/>
        <v>1.2877440404071359</v>
      </c>
      <c r="AC117" s="5">
        <v>2221</v>
      </c>
      <c r="AD117" s="5">
        <v>899273</v>
      </c>
      <c r="AE117" s="4">
        <v>1344913.6000000008</v>
      </c>
      <c r="AF117" s="4">
        <v>15648795.749999994</v>
      </c>
      <c r="AG117" s="13">
        <f t="shared" si="9"/>
        <v>1.2877440404071359</v>
      </c>
    </row>
    <row r="118" spans="1:33" x14ac:dyDescent="0.2">
      <c r="A118" s="3">
        <v>2015556</v>
      </c>
      <c r="B118" s="3">
        <v>72534</v>
      </c>
      <c r="C118" s="3" t="s">
        <v>750</v>
      </c>
      <c r="D118" s="3" t="s">
        <v>748</v>
      </c>
      <c r="E118" s="3" t="s">
        <v>749</v>
      </c>
      <c r="F118" s="3" t="s">
        <v>6</v>
      </c>
      <c r="G118" s="3" t="s">
        <v>11</v>
      </c>
      <c r="H118" s="3" t="s">
        <v>21</v>
      </c>
      <c r="I118" s="3" t="s">
        <v>8</v>
      </c>
      <c r="J118" s="3">
        <v>60101030</v>
      </c>
      <c r="K118" s="3" t="s">
        <v>914</v>
      </c>
      <c r="L118" s="3" t="s">
        <v>10</v>
      </c>
      <c r="M118" s="4">
        <v>40.020000000000003</v>
      </c>
      <c r="N118" s="6">
        <v>45656</v>
      </c>
      <c r="O118" s="4">
        <v>37</v>
      </c>
      <c r="P118" s="4">
        <f>IF(IFERROR(VLOOKUP(D118,'Adjustement coefficients'!J$3:K$51,2,FALSE),1)=0,1,IFERROR(VLOOKUP(D118,'Adjustement coefficients'!J$3:K$51,2,FALSE),1))</f>
        <v>1</v>
      </c>
      <c r="Q118" s="4">
        <f t="shared" si="5"/>
        <v>37</v>
      </c>
      <c r="R118" s="6">
        <v>45289</v>
      </c>
      <c r="S118" s="10"/>
      <c r="T118" s="11">
        <f t="shared" si="6"/>
        <v>8.1621621621621704E-2</v>
      </c>
      <c r="U118" s="5">
        <v>82346796</v>
      </c>
      <c r="V118" s="12">
        <f t="shared" si="7"/>
        <v>3295518775.9200001</v>
      </c>
      <c r="W118">
        <v>256</v>
      </c>
      <c r="X118" s="5">
        <v>116070</v>
      </c>
      <c r="Y118" s="5">
        <v>65616343</v>
      </c>
      <c r="Z118" s="4">
        <v>215054443.00999996</v>
      </c>
      <c r="AA118" s="4">
        <v>2493493974.9200001</v>
      </c>
      <c r="AB118" s="13">
        <f t="shared" si="8"/>
        <v>79.682933869096743</v>
      </c>
      <c r="AC118" s="5">
        <v>116101</v>
      </c>
      <c r="AD118" s="5">
        <v>74021064</v>
      </c>
      <c r="AE118" s="4">
        <v>240294627.06000003</v>
      </c>
      <c r="AF118" s="4">
        <v>2784444765.2100015</v>
      </c>
      <c r="AG118" s="13">
        <f t="shared" si="9"/>
        <v>89.889428120554925</v>
      </c>
    </row>
    <row r="119" spans="1:33" x14ac:dyDescent="0.2">
      <c r="A119" s="3">
        <v>2015557</v>
      </c>
      <c r="B119" s="3">
        <v>72550</v>
      </c>
      <c r="C119" s="3" t="s">
        <v>427</v>
      </c>
      <c r="D119" s="3" t="s">
        <v>425</v>
      </c>
      <c r="E119" s="3" t="s">
        <v>426</v>
      </c>
      <c r="F119" s="3" t="s">
        <v>6</v>
      </c>
      <c r="G119" s="3" t="s">
        <v>11</v>
      </c>
      <c r="H119" s="3" t="s">
        <v>21</v>
      </c>
      <c r="I119" s="3" t="s">
        <v>8</v>
      </c>
      <c r="J119" s="3">
        <v>50202040</v>
      </c>
      <c r="K119" s="3" t="s">
        <v>947</v>
      </c>
      <c r="L119" s="3" t="s">
        <v>10</v>
      </c>
      <c r="M119" s="4">
        <v>33.82</v>
      </c>
      <c r="N119" s="6">
        <v>45656</v>
      </c>
      <c r="O119" s="4">
        <v>33.5</v>
      </c>
      <c r="P119" s="4">
        <f>IF(IFERROR(VLOOKUP(D119,'Adjustement coefficients'!J$3:K$51,2,FALSE),1)=0,1,IFERROR(VLOOKUP(D119,'Adjustement coefficients'!J$3:K$51,2,FALSE),1))</f>
        <v>1</v>
      </c>
      <c r="Q119" s="4">
        <f t="shared" si="5"/>
        <v>33.5</v>
      </c>
      <c r="R119" s="6">
        <v>45289</v>
      </c>
      <c r="S119" s="10"/>
      <c r="T119" s="11">
        <f t="shared" si="6"/>
        <v>9.552238805970158E-3</v>
      </c>
      <c r="U119" s="5">
        <v>198917161</v>
      </c>
      <c r="V119" s="12">
        <f t="shared" si="7"/>
        <v>6727378385.0200005</v>
      </c>
      <c r="W119">
        <v>256</v>
      </c>
      <c r="X119" s="5">
        <v>176103</v>
      </c>
      <c r="Y119" s="5">
        <v>109495623</v>
      </c>
      <c r="Z119" s="4">
        <v>306736270.66000003</v>
      </c>
      <c r="AA119" s="4">
        <v>3563444843.4599991</v>
      </c>
      <c r="AB119" s="13">
        <f t="shared" si="8"/>
        <v>55.045840413939949</v>
      </c>
      <c r="AC119" s="5">
        <v>176255</v>
      </c>
      <c r="AD119" s="5">
        <v>121816889</v>
      </c>
      <c r="AE119" s="4">
        <v>339956240.11000007</v>
      </c>
      <c r="AF119" s="4">
        <v>3951464099.0899973</v>
      </c>
      <c r="AG119" s="13">
        <f t="shared" si="9"/>
        <v>61.240009855157751</v>
      </c>
    </row>
    <row r="120" spans="1:33" x14ac:dyDescent="0.2">
      <c r="A120" s="3">
        <v>2015558</v>
      </c>
      <c r="B120" s="3">
        <v>77959</v>
      </c>
      <c r="C120" s="3" t="s">
        <v>821</v>
      </c>
      <c r="D120" s="3" t="s">
        <v>819</v>
      </c>
      <c r="E120" s="3" t="s">
        <v>820</v>
      </c>
      <c r="F120" s="3" t="s">
        <v>6</v>
      </c>
      <c r="G120" s="3" t="s">
        <v>11</v>
      </c>
      <c r="H120" s="3" t="s">
        <v>21</v>
      </c>
      <c r="I120" s="3" t="s">
        <v>61</v>
      </c>
      <c r="J120" s="3">
        <v>60101030</v>
      </c>
      <c r="K120" s="3" t="s">
        <v>914</v>
      </c>
      <c r="L120" s="3" t="s">
        <v>10</v>
      </c>
      <c r="M120" s="4">
        <v>113.4</v>
      </c>
      <c r="N120" s="6">
        <v>45656</v>
      </c>
      <c r="O120" s="4">
        <v>132.19999999999999</v>
      </c>
      <c r="P120" s="4">
        <f>IF(IFERROR(VLOOKUP(D120,'Adjustement coefficients'!J$3:K$51,2,FALSE),1)=0,1,IFERROR(VLOOKUP(D120,'Adjustement coefficients'!J$3:K$51,2,FALSE),1))</f>
        <v>1</v>
      </c>
      <c r="Q120" s="4">
        <f t="shared" si="5"/>
        <v>132.19999999999999</v>
      </c>
      <c r="R120" s="6">
        <v>45289</v>
      </c>
      <c r="S120" s="10"/>
      <c r="T120" s="11">
        <f t="shared" si="6"/>
        <v>-0.14220877458396358</v>
      </c>
      <c r="U120" s="5">
        <v>196273293</v>
      </c>
      <c r="V120" s="12">
        <f t="shared" si="7"/>
        <v>22257391426.200001</v>
      </c>
      <c r="W120">
        <v>256</v>
      </c>
      <c r="X120" s="5">
        <v>355543</v>
      </c>
      <c r="Y120" s="5">
        <v>134837025</v>
      </c>
      <c r="Z120" s="4">
        <v>1328577005.450001</v>
      </c>
      <c r="AA120" s="4">
        <v>15409390387.860001</v>
      </c>
      <c r="AB120" s="13">
        <f t="shared" si="8"/>
        <v>68.698610462504433</v>
      </c>
      <c r="AC120" s="5">
        <v>355852</v>
      </c>
      <c r="AD120" s="5">
        <v>141684907</v>
      </c>
      <c r="AE120" s="4">
        <v>1394655000.4000008</v>
      </c>
      <c r="AF120" s="4">
        <v>16178700790.680002</v>
      </c>
      <c r="AG120" s="13">
        <f t="shared" si="9"/>
        <v>72.187562981378221</v>
      </c>
    </row>
    <row r="121" spans="1:33" x14ac:dyDescent="0.2">
      <c r="A121" s="3">
        <v>2015559</v>
      </c>
      <c r="B121" s="3">
        <v>122886</v>
      </c>
      <c r="C121" s="3" t="s">
        <v>42</v>
      </c>
      <c r="D121" s="3" t="s">
        <v>40</v>
      </c>
      <c r="E121" s="3" t="s">
        <v>41</v>
      </c>
      <c r="F121" s="3" t="s">
        <v>6</v>
      </c>
      <c r="G121" s="3" t="s">
        <v>11</v>
      </c>
      <c r="H121" s="3" t="s">
        <v>21</v>
      </c>
      <c r="I121" s="3" t="s">
        <v>8</v>
      </c>
      <c r="J121" s="3">
        <v>50101010</v>
      </c>
      <c r="K121" s="3" t="s">
        <v>911</v>
      </c>
      <c r="L121" s="3" t="s">
        <v>10</v>
      </c>
      <c r="M121" s="4">
        <v>148.4</v>
      </c>
      <c r="N121" s="6">
        <v>45656</v>
      </c>
      <c r="O121" s="4">
        <v>124.2</v>
      </c>
      <c r="P121" s="4">
        <f>IF(IFERROR(VLOOKUP(D121,'Adjustement coefficients'!J$3:K$51,2,FALSE),1)=0,1,IFERROR(VLOOKUP(D121,'Adjustement coefficients'!J$3:K$51,2,FALSE),1))</f>
        <v>1</v>
      </c>
      <c r="Q121" s="4">
        <f t="shared" si="5"/>
        <v>124.2</v>
      </c>
      <c r="R121" s="6">
        <v>45289</v>
      </c>
      <c r="S121" s="10"/>
      <c r="T121" s="11">
        <f t="shared" si="6"/>
        <v>0.19484702093397746</v>
      </c>
      <c r="U121" s="5">
        <v>109289800</v>
      </c>
      <c r="V121" s="12">
        <f t="shared" si="7"/>
        <v>16218606320</v>
      </c>
      <c r="W121">
        <v>256</v>
      </c>
      <c r="X121" s="5">
        <v>38029</v>
      </c>
      <c r="Y121" s="5">
        <v>5743238</v>
      </c>
      <c r="Z121" s="4">
        <v>64999967.830000035</v>
      </c>
      <c r="AA121" s="4">
        <v>755313271</v>
      </c>
      <c r="AB121" s="13">
        <f t="shared" si="8"/>
        <v>5.2550539940598302</v>
      </c>
      <c r="AC121" s="5">
        <v>38075</v>
      </c>
      <c r="AD121" s="5">
        <v>7431670</v>
      </c>
      <c r="AE121" s="4">
        <v>83476103.480000034</v>
      </c>
      <c r="AF121" s="4">
        <v>971208498.0999999</v>
      </c>
      <c r="AG121" s="13">
        <f t="shared" si="9"/>
        <v>6.7999666940556205</v>
      </c>
    </row>
    <row r="122" spans="1:33" x14ac:dyDescent="0.2">
      <c r="A122" s="3">
        <v>2015560</v>
      </c>
      <c r="B122" s="3">
        <v>113100</v>
      </c>
      <c r="C122" s="3" t="s">
        <v>395</v>
      </c>
      <c r="D122" s="3" t="s">
        <v>1046</v>
      </c>
      <c r="E122" s="3" t="s">
        <v>394</v>
      </c>
      <c r="F122" s="3" t="s">
        <v>6</v>
      </c>
      <c r="G122" s="3" t="s">
        <v>11</v>
      </c>
      <c r="H122" s="3" t="s">
        <v>21</v>
      </c>
      <c r="I122" s="3" t="s">
        <v>8</v>
      </c>
      <c r="J122" s="3">
        <v>50202020</v>
      </c>
      <c r="K122" s="3" t="s">
        <v>941</v>
      </c>
      <c r="L122" s="3" t="s">
        <v>10</v>
      </c>
      <c r="M122" s="4">
        <v>0.11609999999999999</v>
      </c>
      <c r="N122" s="6">
        <v>45656</v>
      </c>
      <c r="O122" s="4">
        <v>0.55200000000000005</v>
      </c>
      <c r="P122" s="4">
        <f>IF(IFERROR(VLOOKUP(D122,'Adjustement coefficients'!J$3:K$51,2,FALSE),1)=0,1,IFERROR(VLOOKUP(D122,'Adjustement coefficients'!J$3:K$51,2,FALSE),1))</f>
        <v>5</v>
      </c>
      <c r="Q122" s="4">
        <f t="shared" si="5"/>
        <v>2.7600000000000002</v>
      </c>
      <c r="R122" s="6">
        <v>45289</v>
      </c>
      <c r="S122" s="10"/>
      <c r="T122" s="11">
        <f t="shared" si="6"/>
        <v>-0.78967391304347834</v>
      </c>
      <c r="U122" s="5">
        <v>831576974</v>
      </c>
      <c r="V122" s="12">
        <f t="shared" si="7"/>
        <v>96546086.681400001</v>
      </c>
      <c r="W122">
        <v>256</v>
      </c>
      <c r="X122" s="5">
        <v>64128</v>
      </c>
      <c r="Y122" s="5">
        <v>839451667</v>
      </c>
      <c r="Z122" s="4">
        <v>51358068.920000024</v>
      </c>
      <c r="AA122" s="4">
        <v>596205203.29999948</v>
      </c>
      <c r="AB122" s="13">
        <f t="shared" si="8"/>
        <v>100.94695900033423</v>
      </c>
      <c r="AC122" s="5">
        <v>64131</v>
      </c>
      <c r="AD122" s="5">
        <v>869067122</v>
      </c>
      <c r="AE122" s="4">
        <v>55378183.190000035</v>
      </c>
      <c r="AF122" s="4">
        <v>642994442.84999943</v>
      </c>
      <c r="AG122" s="13">
        <f t="shared" si="9"/>
        <v>104.50831963512255</v>
      </c>
    </row>
    <row r="123" spans="1:33" x14ac:dyDescent="0.2">
      <c r="A123" s="3">
        <v>2015561</v>
      </c>
      <c r="B123" s="3">
        <v>67178</v>
      </c>
      <c r="C123" s="3" t="s">
        <v>356</v>
      </c>
      <c r="D123" s="3" t="s">
        <v>354</v>
      </c>
      <c r="E123" s="3" t="s">
        <v>355</v>
      </c>
      <c r="F123" s="3" t="s">
        <v>6</v>
      </c>
      <c r="G123" s="3" t="s">
        <v>11</v>
      </c>
      <c r="H123" s="3" t="s">
        <v>21</v>
      </c>
      <c r="I123" s="3" t="s">
        <v>8</v>
      </c>
      <c r="J123" s="3">
        <v>60102010</v>
      </c>
      <c r="K123" s="3" t="s">
        <v>946</v>
      </c>
      <c r="L123" s="3" t="s">
        <v>10</v>
      </c>
      <c r="M123" s="4">
        <v>45.5</v>
      </c>
      <c r="N123" s="6">
        <v>45656</v>
      </c>
      <c r="O123" s="4">
        <v>28.88</v>
      </c>
      <c r="P123" s="4">
        <f>IF(IFERROR(VLOOKUP(D123,'Adjustement coefficients'!J$3:K$51,2,FALSE),1)=0,1,IFERROR(VLOOKUP(D123,'Adjustement coefficients'!J$3:K$51,2,FALSE),1))</f>
        <v>1</v>
      </c>
      <c r="Q123" s="4">
        <f t="shared" si="5"/>
        <v>28.88</v>
      </c>
      <c r="R123" s="6">
        <v>45289</v>
      </c>
      <c r="S123" s="10"/>
      <c r="T123" s="11">
        <f t="shared" si="6"/>
        <v>0.57548476454293629</v>
      </c>
      <c r="U123" s="5">
        <v>210070416</v>
      </c>
      <c r="V123" s="12">
        <f t="shared" si="7"/>
        <v>9558203928</v>
      </c>
      <c r="W123">
        <v>256</v>
      </c>
      <c r="X123" s="5">
        <v>147357</v>
      </c>
      <c r="Y123" s="5">
        <v>119411853</v>
      </c>
      <c r="Z123" s="4">
        <v>335713482.14000016</v>
      </c>
      <c r="AA123" s="4">
        <v>3909502817.9699998</v>
      </c>
      <c r="AB123" s="13">
        <f t="shared" si="8"/>
        <v>56.843726629265113</v>
      </c>
      <c r="AC123" s="5">
        <v>147544</v>
      </c>
      <c r="AD123" s="5">
        <v>145341738</v>
      </c>
      <c r="AE123" s="4">
        <v>403415509.65999991</v>
      </c>
      <c r="AF123" s="4">
        <v>4701042765.1599998</v>
      </c>
      <c r="AG123" s="13">
        <f t="shared" si="9"/>
        <v>69.187151988121926</v>
      </c>
    </row>
    <row r="124" spans="1:33" x14ac:dyDescent="0.2">
      <c r="A124" s="3">
        <v>2015563</v>
      </c>
      <c r="B124" s="3">
        <v>88663</v>
      </c>
      <c r="C124" s="3" t="s">
        <v>535</v>
      </c>
      <c r="D124" s="3" t="s">
        <v>533</v>
      </c>
      <c r="E124" s="3" t="s">
        <v>534</v>
      </c>
      <c r="F124" s="3" t="s">
        <v>6</v>
      </c>
      <c r="G124" s="3" t="s">
        <v>11</v>
      </c>
      <c r="H124" s="3" t="s">
        <v>21</v>
      </c>
      <c r="I124" s="3" t="s">
        <v>61</v>
      </c>
      <c r="J124" s="3">
        <v>10102010</v>
      </c>
      <c r="K124" s="3" t="s">
        <v>955</v>
      </c>
      <c r="L124" s="3" t="s">
        <v>10</v>
      </c>
      <c r="M124" s="4">
        <v>100.45</v>
      </c>
      <c r="N124" s="6">
        <v>45656</v>
      </c>
      <c r="O124" s="4">
        <v>126</v>
      </c>
      <c r="P124" s="4">
        <f>IF(IFERROR(VLOOKUP(D124,'Adjustement coefficients'!J$3:K$51,2,FALSE),1)=0,1,IFERROR(VLOOKUP(D124,'Adjustement coefficients'!J$3:K$51,2,FALSE),1))</f>
        <v>1</v>
      </c>
      <c r="Q124" s="4">
        <f t="shared" si="5"/>
        <v>126</v>
      </c>
      <c r="R124" s="6">
        <v>45289</v>
      </c>
      <c r="S124" s="10"/>
      <c r="T124" s="11">
        <f t="shared" si="6"/>
        <v>-0.20277777777777775</v>
      </c>
      <c r="U124" s="5">
        <v>192781600</v>
      </c>
      <c r="V124" s="12">
        <f t="shared" si="7"/>
        <v>19364911720</v>
      </c>
      <c r="W124">
        <v>256</v>
      </c>
      <c r="X124" s="5">
        <v>475911</v>
      </c>
      <c r="Y124" s="5">
        <v>172241081</v>
      </c>
      <c r="Z124" s="4">
        <v>1636665303.1199999</v>
      </c>
      <c r="AA124" s="4">
        <v>19065985592.880013</v>
      </c>
      <c r="AB124" s="13">
        <f t="shared" si="8"/>
        <v>89.345186988799767</v>
      </c>
      <c r="AC124" s="5">
        <v>476117</v>
      </c>
      <c r="AD124" s="5">
        <v>185321375</v>
      </c>
      <c r="AE124" s="4">
        <v>1760940596.8400006</v>
      </c>
      <c r="AF124" s="4">
        <v>20516889797.410007</v>
      </c>
      <c r="AG124" s="13">
        <f t="shared" si="9"/>
        <v>96.13021937778295</v>
      </c>
    </row>
    <row r="125" spans="1:33" x14ac:dyDescent="0.2">
      <c r="A125" s="3">
        <v>2015564</v>
      </c>
      <c r="B125" s="3">
        <v>69399</v>
      </c>
      <c r="C125" s="3" t="s">
        <v>481</v>
      </c>
      <c r="D125" s="3" t="s">
        <v>479</v>
      </c>
      <c r="E125" s="3" t="s">
        <v>480</v>
      </c>
      <c r="F125" s="3" t="s">
        <v>6</v>
      </c>
      <c r="G125" s="3" t="s">
        <v>11</v>
      </c>
      <c r="H125" s="3" t="s">
        <v>21</v>
      </c>
      <c r="I125" s="3" t="s">
        <v>61</v>
      </c>
      <c r="J125" s="3">
        <v>45102010</v>
      </c>
      <c r="K125" s="3" t="s">
        <v>915</v>
      </c>
      <c r="L125" s="3" t="s">
        <v>10</v>
      </c>
      <c r="M125" s="4">
        <v>194.75</v>
      </c>
      <c r="N125" s="6">
        <v>45656</v>
      </c>
      <c r="O125" s="4">
        <v>182</v>
      </c>
      <c r="P125" s="4">
        <f>IF(IFERROR(VLOOKUP(D125,'Adjustement coefficients'!J$3:K$51,2,FALSE),1)=0,1,IFERROR(VLOOKUP(D125,'Adjustement coefficients'!J$3:K$51,2,FALSE),1))</f>
        <v>1</v>
      </c>
      <c r="Q125" s="4">
        <f t="shared" si="5"/>
        <v>182</v>
      </c>
      <c r="R125" s="6">
        <v>45289</v>
      </c>
      <c r="S125" s="10"/>
      <c r="T125" s="11">
        <f t="shared" si="6"/>
        <v>7.0054945054945056E-2</v>
      </c>
      <c r="U125" s="5">
        <v>517111091</v>
      </c>
      <c r="V125" s="12">
        <f t="shared" si="7"/>
        <v>100707384972.25</v>
      </c>
      <c r="W125">
        <v>256</v>
      </c>
      <c r="X125" s="5">
        <v>485958</v>
      </c>
      <c r="Y125" s="5">
        <v>207894465</v>
      </c>
      <c r="Z125" s="4">
        <v>3427677191.5300007</v>
      </c>
      <c r="AA125" s="4">
        <v>39818815181.289993</v>
      </c>
      <c r="AB125" s="13">
        <f t="shared" si="8"/>
        <v>40.203056677428719</v>
      </c>
      <c r="AC125" s="5">
        <v>486167</v>
      </c>
      <c r="AD125" s="5">
        <v>217405143</v>
      </c>
      <c r="AE125" s="4">
        <v>3585193070.7700019</v>
      </c>
      <c r="AF125" s="4">
        <v>41644212768.389977</v>
      </c>
      <c r="AG125" s="13">
        <f t="shared" si="9"/>
        <v>42.042251033443797</v>
      </c>
    </row>
    <row r="126" spans="1:33" x14ac:dyDescent="0.2">
      <c r="A126" s="3">
        <v>2015565</v>
      </c>
      <c r="B126" s="3">
        <v>5572</v>
      </c>
      <c r="C126" s="3" t="s">
        <v>797</v>
      </c>
      <c r="D126" s="3" t="s">
        <v>795</v>
      </c>
      <c r="E126" s="3" t="s">
        <v>796</v>
      </c>
      <c r="F126" s="3" t="s">
        <v>6</v>
      </c>
      <c r="G126" s="3" t="s">
        <v>11</v>
      </c>
      <c r="H126" s="3" t="s">
        <v>21</v>
      </c>
      <c r="I126" s="3" t="s">
        <v>61</v>
      </c>
      <c r="J126" s="3">
        <v>30301010</v>
      </c>
      <c r="K126" s="3" t="s">
        <v>972</v>
      </c>
      <c r="L126" s="3" t="s">
        <v>10</v>
      </c>
      <c r="M126" s="4">
        <v>121.2</v>
      </c>
      <c r="N126" s="6">
        <v>45656</v>
      </c>
      <c r="O126" s="4">
        <v>90.04</v>
      </c>
      <c r="P126" s="4">
        <f>IF(IFERROR(VLOOKUP(D126,'Adjustement coefficients'!J$3:K$51,2,FALSE),1)=0,1,IFERROR(VLOOKUP(D126,'Adjustement coefficients'!J$3:K$51,2,FALSE),1))</f>
        <v>1</v>
      </c>
      <c r="Q126" s="4">
        <f t="shared" si="5"/>
        <v>90.04</v>
      </c>
      <c r="R126" s="6">
        <v>45289</v>
      </c>
      <c r="S126" s="10"/>
      <c r="T126" s="11">
        <f t="shared" si="6"/>
        <v>0.34606841403820521</v>
      </c>
      <c r="U126" s="5">
        <v>447972681</v>
      </c>
      <c r="V126" s="12">
        <f t="shared" si="7"/>
        <v>54294288937.200005</v>
      </c>
      <c r="W126">
        <v>256</v>
      </c>
      <c r="X126" s="5">
        <v>243700</v>
      </c>
      <c r="Y126" s="5">
        <v>163672672</v>
      </c>
      <c r="Z126" s="4">
        <v>1519281666.049999</v>
      </c>
      <c r="AA126" s="4">
        <v>17675859244.209995</v>
      </c>
      <c r="AB126" s="13">
        <f t="shared" si="8"/>
        <v>36.536306552139955</v>
      </c>
      <c r="AC126" s="5">
        <v>243942</v>
      </c>
      <c r="AD126" s="5">
        <v>174250526</v>
      </c>
      <c r="AE126" s="4">
        <v>1614221481.0799994</v>
      </c>
      <c r="AF126" s="4">
        <v>18776281249.969978</v>
      </c>
      <c r="AG126" s="13">
        <f t="shared" si="9"/>
        <v>38.89757866730271</v>
      </c>
    </row>
    <row r="127" spans="1:33" x14ac:dyDescent="0.2">
      <c r="A127" s="3">
        <v>2015566</v>
      </c>
      <c r="B127" s="3">
        <v>63227</v>
      </c>
      <c r="C127" s="3" t="s">
        <v>706</v>
      </c>
      <c r="D127" s="3" t="s">
        <v>704</v>
      </c>
      <c r="E127" s="3" t="s">
        <v>705</v>
      </c>
      <c r="F127" s="3" t="s">
        <v>6</v>
      </c>
      <c r="G127" s="3" t="s">
        <v>11</v>
      </c>
      <c r="H127" s="3" t="s">
        <v>21</v>
      </c>
      <c r="I127" s="3" t="s">
        <v>8</v>
      </c>
      <c r="J127" s="3">
        <v>60101030</v>
      </c>
      <c r="K127" s="3" t="s">
        <v>914</v>
      </c>
      <c r="L127" s="3" t="s">
        <v>10</v>
      </c>
      <c r="M127" s="4">
        <v>2.87</v>
      </c>
      <c r="N127" s="6">
        <v>45656</v>
      </c>
      <c r="O127" s="4">
        <v>2.0750000000000002</v>
      </c>
      <c r="P127" s="4">
        <f>IF(IFERROR(VLOOKUP(D127,'Adjustement coefficients'!J$3:K$51,2,FALSE),1)=0,1,IFERROR(VLOOKUP(D127,'Adjustement coefficients'!J$3:K$51,2,FALSE),1))</f>
        <v>1</v>
      </c>
      <c r="Q127" s="4">
        <f t="shared" si="5"/>
        <v>2.0750000000000002</v>
      </c>
      <c r="R127" s="6">
        <v>45289</v>
      </c>
      <c r="S127" s="10"/>
      <c r="T127" s="11">
        <f t="shared" si="6"/>
        <v>0.38313253012048187</v>
      </c>
      <c r="U127" s="5">
        <v>461892898</v>
      </c>
      <c r="V127" s="12">
        <f t="shared" si="7"/>
        <v>1325632617.26</v>
      </c>
      <c r="W127">
        <v>256</v>
      </c>
      <c r="X127" s="5">
        <v>41457</v>
      </c>
      <c r="Y127" s="5">
        <v>283083101</v>
      </c>
      <c r="Z127" s="4">
        <v>62068771.210000001</v>
      </c>
      <c r="AA127" s="4">
        <v>721613706.56000006</v>
      </c>
      <c r="AB127" s="13">
        <f t="shared" si="8"/>
        <v>61.287606331630585</v>
      </c>
      <c r="AC127" s="5">
        <v>41470</v>
      </c>
      <c r="AD127" s="5">
        <v>300279000</v>
      </c>
      <c r="AE127" s="4">
        <v>66058960.160000004</v>
      </c>
      <c r="AF127" s="4">
        <v>768411164.60000014</v>
      </c>
      <c r="AG127" s="13">
        <f t="shared" si="9"/>
        <v>65.010525448693954</v>
      </c>
    </row>
    <row r="128" spans="1:33" x14ac:dyDescent="0.2">
      <c r="A128" s="3">
        <v>2015567</v>
      </c>
      <c r="B128" s="3">
        <v>118710</v>
      </c>
      <c r="C128" s="3" t="s">
        <v>502</v>
      </c>
      <c r="D128" s="3" t="s">
        <v>500</v>
      </c>
      <c r="E128" s="3" t="s">
        <v>501</v>
      </c>
      <c r="F128" s="3" t="s">
        <v>6</v>
      </c>
      <c r="G128" s="3" t="s">
        <v>11</v>
      </c>
      <c r="H128" s="3" t="s">
        <v>21</v>
      </c>
      <c r="I128" s="3" t="s">
        <v>8</v>
      </c>
      <c r="J128" s="3">
        <v>50204020</v>
      </c>
      <c r="K128" s="3" t="s">
        <v>964</v>
      </c>
      <c r="L128" s="3" t="s">
        <v>10</v>
      </c>
      <c r="M128" s="4">
        <v>10.050000000000001</v>
      </c>
      <c r="N128" s="6">
        <v>45656</v>
      </c>
      <c r="O128" s="4">
        <v>9.25</v>
      </c>
      <c r="P128" s="4">
        <f>IF(IFERROR(VLOOKUP(D128,'Adjustement coefficients'!J$3:K$51,2,FALSE),1)=0,1,IFERROR(VLOOKUP(D128,'Adjustement coefficients'!J$3:K$51,2,FALSE),1))</f>
        <v>1</v>
      </c>
      <c r="Q128" s="4">
        <f t="shared" si="5"/>
        <v>9.25</v>
      </c>
      <c r="R128" s="6">
        <v>45289</v>
      </c>
      <c r="S128" s="10"/>
      <c r="T128" s="11">
        <f t="shared" si="6"/>
        <v>8.6486486486486561E-2</v>
      </c>
      <c r="U128" s="5">
        <v>107427112</v>
      </c>
      <c r="V128" s="12">
        <f t="shared" si="7"/>
        <v>1079642475.6000001</v>
      </c>
      <c r="W128">
        <v>256</v>
      </c>
      <c r="X128" s="5">
        <v>18645</v>
      </c>
      <c r="Y128" s="5">
        <v>29833986</v>
      </c>
      <c r="Z128" s="4">
        <v>25498235.509999998</v>
      </c>
      <c r="AA128" s="4">
        <v>297335420.5399999</v>
      </c>
      <c r="AB128" s="13">
        <f t="shared" si="8"/>
        <v>27.771374883465171</v>
      </c>
      <c r="AC128" s="5">
        <v>18663</v>
      </c>
      <c r="AD128" s="5">
        <v>44945131</v>
      </c>
      <c r="AE128" s="4">
        <v>36291078.170000024</v>
      </c>
      <c r="AF128" s="4">
        <v>424031540.23999989</v>
      </c>
      <c r="AG128" s="13">
        <f t="shared" si="9"/>
        <v>41.837791376165825</v>
      </c>
    </row>
    <row r="129" spans="1:33" x14ac:dyDescent="0.2">
      <c r="A129" s="3">
        <v>2015568</v>
      </c>
      <c r="B129" s="3">
        <v>87245</v>
      </c>
      <c r="C129" s="3" t="s">
        <v>445</v>
      </c>
      <c r="D129" s="3" t="s">
        <v>442</v>
      </c>
      <c r="E129" s="3" t="s">
        <v>443</v>
      </c>
      <c r="F129" s="3" t="s">
        <v>6</v>
      </c>
      <c r="G129" s="3" t="s">
        <v>11</v>
      </c>
      <c r="H129" s="3" t="s">
        <v>21</v>
      </c>
      <c r="I129" s="3" t="s">
        <v>444</v>
      </c>
      <c r="J129" s="3">
        <v>50203000</v>
      </c>
      <c r="K129" s="3" t="s">
        <v>933</v>
      </c>
      <c r="L129" s="3" t="s">
        <v>10</v>
      </c>
      <c r="M129" s="4">
        <v>1280</v>
      </c>
      <c r="N129" s="6">
        <v>45656</v>
      </c>
      <c r="O129" s="4">
        <v>465.4</v>
      </c>
      <c r="P129" s="4">
        <f>IF(IFERROR(VLOOKUP(D129,'Adjustement coefficients'!J$3:K$51,2,FALSE),1)=0,1,IFERROR(VLOOKUP(D129,'Adjustement coefficients'!J$3:K$51,2,FALSE),1))</f>
        <v>1</v>
      </c>
      <c r="Q129" s="4">
        <f t="shared" si="5"/>
        <v>465.4</v>
      </c>
      <c r="R129" s="6">
        <v>45289</v>
      </c>
      <c r="S129" s="10"/>
      <c r="T129" s="11">
        <f t="shared" si="6"/>
        <v>1.7503223033949293</v>
      </c>
      <c r="U129" s="5">
        <v>175921849</v>
      </c>
      <c r="V129" s="12">
        <f t="shared" si="7"/>
        <v>225179966720</v>
      </c>
      <c r="W129">
        <v>256</v>
      </c>
      <c r="X129" s="5">
        <v>589846</v>
      </c>
      <c r="Y129" s="5">
        <v>52659250</v>
      </c>
      <c r="Z129" s="4">
        <v>4194906296.1800017</v>
      </c>
      <c r="AA129" s="4">
        <v>48881233225.25</v>
      </c>
      <c r="AB129" s="13">
        <f t="shared" si="8"/>
        <v>29.933319993697882</v>
      </c>
      <c r="AC129" s="5">
        <v>589988</v>
      </c>
      <c r="AD129" s="5">
        <v>55507340</v>
      </c>
      <c r="AE129" s="4">
        <v>4426046352.9099979</v>
      </c>
      <c r="AF129" s="4">
        <v>51563081589.259995</v>
      </c>
      <c r="AG129" s="13">
        <f t="shared" si="9"/>
        <v>31.552271827247562</v>
      </c>
    </row>
    <row r="130" spans="1:33" x14ac:dyDescent="0.2">
      <c r="A130" s="3">
        <v>2015569</v>
      </c>
      <c r="B130" s="3">
        <v>59247</v>
      </c>
      <c r="C130" s="3" t="s">
        <v>441</v>
      </c>
      <c r="D130" s="3" t="s">
        <v>439</v>
      </c>
      <c r="E130" s="3" t="s">
        <v>440</v>
      </c>
      <c r="F130" s="3" t="s">
        <v>6</v>
      </c>
      <c r="G130" s="3" t="s">
        <v>11</v>
      </c>
      <c r="H130" s="3" t="s">
        <v>21</v>
      </c>
      <c r="I130" s="3" t="s">
        <v>32</v>
      </c>
      <c r="J130" s="3">
        <v>40101025</v>
      </c>
      <c r="K130" s="3" t="s">
        <v>959</v>
      </c>
      <c r="L130" s="3" t="s">
        <v>10</v>
      </c>
      <c r="M130" s="4">
        <v>1.9339999999999999</v>
      </c>
      <c r="N130" s="6">
        <v>45656</v>
      </c>
      <c r="O130" s="4">
        <v>2.0499999999999998</v>
      </c>
      <c r="P130" s="4">
        <f>IF(IFERROR(VLOOKUP(D130,'Adjustement coefficients'!J$3:K$51,2,FALSE),1)=0,1,IFERROR(VLOOKUP(D130,'Adjustement coefficients'!J$3:K$51,2,FALSE),1))</f>
        <v>1</v>
      </c>
      <c r="Q130" s="4">
        <f t="shared" ref="Q130:Q193" si="10">O130*P130</f>
        <v>2.0499999999999998</v>
      </c>
      <c r="R130" s="6">
        <v>45289</v>
      </c>
      <c r="S130" s="10"/>
      <c r="T130" s="11">
        <f t="shared" ref="T130:T193" si="11">IFERROR((M130-O130)/O130,"NA")</f>
        <v>-5.6585365853658483E-2</v>
      </c>
      <c r="U130" s="5">
        <v>951423131</v>
      </c>
      <c r="V130" s="12">
        <f t="shared" ref="V130:V193" si="12">U130*M130</f>
        <v>1840052335.3539999</v>
      </c>
      <c r="W130">
        <v>256</v>
      </c>
      <c r="X130" s="5">
        <v>109968</v>
      </c>
      <c r="Y130" s="5">
        <v>1079203261</v>
      </c>
      <c r="Z130" s="4">
        <v>149085222.78000003</v>
      </c>
      <c r="AA130" s="4">
        <v>1741390243.7599998</v>
      </c>
      <c r="AB130" s="13">
        <f t="shared" ref="AB130:AB193" si="13">(Y130/U130)*100</f>
        <v>113.43042079139865</v>
      </c>
      <c r="AC130" s="5">
        <v>110027</v>
      </c>
      <c r="AD130" s="5">
        <v>1304408235</v>
      </c>
      <c r="AE130" s="4">
        <v>172538070.84999996</v>
      </c>
      <c r="AF130" s="4">
        <v>2016756227.2399993</v>
      </c>
      <c r="AG130" s="13">
        <f t="shared" ref="AG130:AG193" si="14">(AD130/U130)*100</f>
        <v>137.10074860477616</v>
      </c>
    </row>
    <row r="131" spans="1:33" x14ac:dyDescent="0.2">
      <c r="A131" s="3">
        <v>2015570</v>
      </c>
      <c r="B131" s="3">
        <v>117694</v>
      </c>
      <c r="C131" s="3" t="s">
        <v>353</v>
      </c>
      <c r="D131" s="3" t="s">
        <v>351</v>
      </c>
      <c r="E131" s="3" t="s">
        <v>352</v>
      </c>
      <c r="F131" s="3" t="s">
        <v>6</v>
      </c>
      <c r="G131" s="3" t="s">
        <v>11</v>
      </c>
      <c r="H131" s="3" t="s">
        <v>21</v>
      </c>
      <c r="I131" s="3" t="s">
        <v>8</v>
      </c>
      <c r="J131" s="3">
        <v>60101030</v>
      </c>
      <c r="K131" s="3" t="s">
        <v>914</v>
      </c>
      <c r="L131" s="3" t="s">
        <v>10</v>
      </c>
      <c r="M131" s="4">
        <v>1.7</v>
      </c>
      <c r="N131" s="6">
        <v>45656</v>
      </c>
      <c r="O131" s="4">
        <v>5.39</v>
      </c>
      <c r="P131" s="4">
        <f>IF(IFERROR(VLOOKUP(D131,'Adjustement coefficients'!J$3:K$51,2,FALSE),1)=0,1,IFERROR(VLOOKUP(D131,'Adjustement coefficients'!J$3:K$51,2,FALSE),1))</f>
        <v>1</v>
      </c>
      <c r="Q131" s="4">
        <f t="shared" si="10"/>
        <v>5.39</v>
      </c>
      <c r="R131" s="6">
        <v>45289</v>
      </c>
      <c r="S131" s="10"/>
      <c r="T131" s="11">
        <f t="shared" si="11"/>
        <v>-0.68460111317254169</v>
      </c>
      <c r="U131" s="5">
        <v>23776300</v>
      </c>
      <c r="V131" s="12">
        <f t="shared" si="12"/>
        <v>40419710</v>
      </c>
      <c r="W131">
        <v>256</v>
      </c>
      <c r="X131" s="5">
        <v>13757</v>
      </c>
      <c r="Y131" s="5">
        <v>25059076</v>
      </c>
      <c r="Z131" s="4">
        <v>10079482.569999998</v>
      </c>
      <c r="AA131" s="4">
        <v>117092773.81000012</v>
      </c>
      <c r="AB131" s="13">
        <f t="shared" si="13"/>
        <v>105.39518764483961</v>
      </c>
      <c r="AC131" s="5">
        <v>13757</v>
      </c>
      <c r="AD131" s="5">
        <v>25059076</v>
      </c>
      <c r="AE131" s="4">
        <v>10079482.569999998</v>
      </c>
      <c r="AF131" s="4">
        <v>117092773.81000012</v>
      </c>
      <c r="AG131" s="13">
        <f t="shared" si="14"/>
        <v>105.39518764483961</v>
      </c>
    </row>
    <row r="132" spans="1:33" x14ac:dyDescent="0.2">
      <c r="A132" s="3">
        <v>2015571</v>
      </c>
      <c r="B132" s="3">
        <v>110209</v>
      </c>
      <c r="C132" s="3" t="s">
        <v>55</v>
      </c>
      <c r="D132" s="3" t="s">
        <v>53</v>
      </c>
      <c r="E132" s="3" t="s">
        <v>54</v>
      </c>
      <c r="F132" s="3" t="s">
        <v>6</v>
      </c>
      <c r="G132" s="3" t="s">
        <v>11</v>
      </c>
      <c r="H132" s="3" t="s">
        <v>21</v>
      </c>
      <c r="I132" s="3" t="s">
        <v>32</v>
      </c>
      <c r="J132" s="3">
        <v>30202000</v>
      </c>
      <c r="K132" s="3" t="s">
        <v>910</v>
      </c>
      <c r="L132" s="3" t="s">
        <v>10</v>
      </c>
      <c r="M132" s="4">
        <v>549</v>
      </c>
      <c r="N132" s="6">
        <v>45656</v>
      </c>
      <c r="O132" s="4">
        <v>666</v>
      </c>
      <c r="P132" s="4">
        <f>IF(IFERROR(VLOOKUP(D132,'Adjustement coefficients'!J$3:K$51,2,FALSE),1)=0,1,IFERROR(VLOOKUP(D132,'Adjustement coefficients'!J$3:K$51,2,FALSE),1))</f>
        <v>1</v>
      </c>
      <c r="Q132" s="4">
        <f t="shared" si="10"/>
        <v>666</v>
      </c>
      <c r="R132" s="6">
        <v>45289</v>
      </c>
      <c r="S132" s="10"/>
      <c r="T132" s="11">
        <f t="shared" si="11"/>
        <v>-0.17567567567567569</v>
      </c>
      <c r="U132" s="5">
        <v>74321862</v>
      </c>
      <c r="V132" s="12">
        <f t="shared" si="12"/>
        <v>40802702238</v>
      </c>
      <c r="W132">
        <v>256</v>
      </c>
      <c r="X132" s="5">
        <v>104917</v>
      </c>
      <c r="Y132" s="5">
        <v>7959867</v>
      </c>
      <c r="Z132" s="4">
        <v>409174419.09000003</v>
      </c>
      <c r="AA132" s="4">
        <v>4755925775.5</v>
      </c>
      <c r="AB132" s="13">
        <f t="shared" si="13"/>
        <v>10.709994052624786</v>
      </c>
      <c r="AC132" s="5">
        <v>105006</v>
      </c>
      <c r="AD132" s="5">
        <v>8427073</v>
      </c>
      <c r="AE132" s="4">
        <v>433520444.54000026</v>
      </c>
      <c r="AF132" s="4">
        <v>5039193544.3999996</v>
      </c>
      <c r="AG132" s="13">
        <f t="shared" si="14"/>
        <v>11.338619315000477</v>
      </c>
    </row>
    <row r="133" spans="1:33" x14ac:dyDescent="0.2">
      <c r="A133" s="3">
        <v>2015572</v>
      </c>
      <c r="B133" s="3">
        <v>107352</v>
      </c>
      <c r="C133" s="3" t="s">
        <v>52</v>
      </c>
      <c r="D133" s="3" t="s">
        <v>50</v>
      </c>
      <c r="E133" s="3" t="s">
        <v>51</v>
      </c>
      <c r="F133" s="3" t="s">
        <v>6</v>
      </c>
      <c r="G133" s="3" t="s">
        <v>11</v>
      </c>
      <c r="H133" s="3" t="s">
        <v>21</v>
      </c>
      <c r="I133" s="3" t="s">
        <v>8</v>
      </c>
      <c r="J133" s="3">
        <v>60101030</v>
      </c>
      <c r="K133" s="3" t="s">
        <v>914</v>
      </c>
      <c r="L133" s="3" t="s">
        <v>10</v>
      </c>
      <c r="M133" s="4">
        <v>12.98</v>
      </c>
      <c r="N133" s="6">
        <v>45656</v>
      </c>
      <c r="O133" s="4">
        <v>11.66</v>
      </c>
      <c r="P133" s="4">
        <f>IF(IFERROR(VLOOKUP(D133,'Adjustement coefficients'!J$3:K$51,2,FALSE),1)=0,1,IFERROR(VLOOKUP(D133,'Adjustement coefficients'!J$3:K$51,2,FALSE),1))</f>
        <v>1</v>
      </c>
      <c r="Q133" s="4">
        <f t="shared" si="10"/>
        <v>11.66</v>
      </c>
      <c r="R133" s="6">
        <v>45289</v>
      </c>
      <c r="S133" s="10"/>
      <c r="T133" s="11">
        <f t="shared" si="11"/>
        <v>0.11320754716981134</v>
      </c>
      <c r="U133" s="5">
        <v>274000000</v>
      </c>
      <c r="V133" s="12">
        <f t="shared" si="12"/>
        <v>3556520000</v>
      </c>
      <c r="W133">
        <v>256</v>
      </c>
      <c r="X133" s="5">
        <v>39094</v>
      </c>
      <c r="Y133" s="5">
        <v>42812146</v>
      </c>
      <c r="Z133" s="4">
        <v>50895726.409999996</v>
      </c>
      <c r="AA133" s="4">
        <v>592687977.16999996</v>
      </c>
      <c r="AB133" s="13">
        <f t="shared" si="13"/>
        <v>15.624870802919707</v>
      </c>
      <c r="AC133" s="5">
        <v>39143</v>
      </c>
      <c r="AD133" s="5">
        <v>54136364</v>
      </c>
      <c r="AE133" s="4">
        <v>64467519.079999961</v>
      </c>
      <c r="AF133" s="4">
        <v>750759170.1899997</v>
      </c>
      <c r="AG133" s="13">
        <f t="shared" si="14"/>
        <v>19.757797080291969</v>
      </c>
    </row>
    <row r="134" spans="1:33" x14ac:dyDescent="0.2">
      <c r="A134" s="3">
        <v>2015573</v>
      </c>
      <c r="B134" s="3">
        <v>62020</v>
      </c>
      <c r="C134" s="3" t="s">
        <v>652</v>
      </c>
      <c r="D134" s="3" t="s">
        <v>650</v>
      </c>
      <c r="E134" s="3" t="s">
        <v>651</v>
      </c>
      <c r="F134" s="3" t="s">
        <v>6</v>
      </c>
      <c r="G134" s="3" t="s">
        <v>11</v>
      </c>
      <c r="H134" s="3" t="s">
        <v>21</v>
      </c>
      <c r="I134" s="3" t="s">
        <v>8</v>
      </c>
      <c r="J134" s="3">
        <v>30302010</v>
      </c>
      <c r="K134" s="3" t="s">
        <v>952</v>
      </c>
      <c r="L134" s="3" t="s">
        <v>10</v>
      </c>
      <c r="M134" s="4">
        <v>285</v>
      </c>
      <c r="N134" s="6">
        <v>45656</v>
      </c>
      <c r="O134" s="4">
        <v>180</v>
      </c>
      <c r="P134" s="4">
        <f>IF(IFERROR(VLOOKUP(D134,'Adjustement coefficients'!J$3:K$51,2,FALSE),1)=0,1,IFERROR(VLOOKUP(D134,'Adjustement coefficients'!J$3:K$51,2,FALSE),1))</f>
        <v>1</v>
      </c>
      <c r="Q134" s="4">
        <f t="shared" si="10"/>
        <v>180</v>
      </c>
      <c r="R134" s="6">
        <v>45289</v>
      </c>
      <c r="S134" s="10"/>
      <c r="T134" s="11">
        <f t="shared" si="11"/>
        <v>0.58333333333333337</v>
      </c>
      <c r="U134" s="5">
        <v>82500000</v>
      </c>
      <c r="V134" s="12">
        <f t="shared" si="12"/>
        <v>23512500000</v>
      </c>
      <c r="W134">
        <v>256</v>
      </c>
      <c r="X134" s="5">
        <v>116881</v>
      </c>
      <c r="Y134" s="5">
        <v>16579948</v>
      </c>
      <c r="Z134" s="4">
        <v>335805045.18000025</v>
      </c>
      <c r="AA134" s="4">
        <v>3912364074.1500001</v>
      </c>
      <c r="AB134" s="13">
        <f t="shared" si="13"/>
        <v>20.096906666666666</v>
      </c>
      <c r="AC134" s="5">
        <v>116940</v>
      </c>
      <c r="AD134" s="5">
        <v>18574745</v>
      </c>
      <c r="AE134" s="4">
        <v>375015054.5200001</v>
      </c>
      <c r="AF134" s="4">
        <v>4367965350.8500004</v>
      </c>
      <c r="AG134" s="13">
        <f t="shared" si="14"/>
        <v>22.514842424242424</v>
      </c>
    </row>
    <row r="135" spans="1:33" x14ac:dyDescent="0.2">
      <c r="A135" s="3">
        <v>2015574</v>
      </c>
      <c r="B135" s="3">
        <v>106322</v>
      </c>
      <c r="C135" s="3" t="s">
        <v>881</v>
      </c>
      <c r="D135" s="3" t="s">
        <v>879</v>
      </c>
      <c r="E135" s="3" t="s">
        <v>880</v>
      </c>
      <c r="F135" s="3" t="s">
        <v>6</v>
      </c>
      <c r="G135" s="3" t="s">
        <v>11</v>
      </c>
      <c r="H135" s="3" t="s">
        <v>21</v>
      </c>
      <c r="I135" s="3" t="s">
        <v>61</v>
      </c>
      <c r="J135" s="3">
        <v>55201015</v>
      </c>
      <c r="K135" s="3" t="s">
        <v>976</v>
      </c>
      <c r="L135" s="3" t="s">
        <v>10</v>
      </c>
      <c r="M135" s="4">
        <v>300.8</v>
      </c>
      <c r="N135" s="6">
        <v>45656</v>
      </c>
      <c r="O135" s="4">
        <v>361.2</v>
      </c>
      <c r="P135" s="4">
        <f>IF(IFERROR(VLOOKUP(D135,'Adjustement coefficients'!J$3:K$51,2,FALSE),1)=0,1,IFERROR(VLOOKUP(D135,'Adjustement coefficients'!J$3:K$51,2,FALSE),1))</f>
        <v>1</v>
      </c>
      <c r="Q135" s="4">
        <f t="shared" si="10"/>
        <v>361.2</v>
      </c>
      <c r="R135" s="6">
        <v>45289</v>
      </c>
      <c r="S135" s="10"/>
      <c r="T135" s="11">
        <f t="shared" si="11"/>
        <v>-0.16722037652270205</v>
      </c>
      <c r="U135" s="5">
        <v>254725627</v>
      </c>
      <c r="V135" s="12">
        <f t="shared" si="12"/>
        <v>76621468601.600006</v>
      </c>
      <c r="W135">
        <v>256</v>
      </c>
      <c r="X135" s="5">
        <v>636349</v>
      </c>
      <c r="Y135" s="5">
        <v>152130728</v>
      </c>
      <c r="Z135" s="4">
        <v>4271149571.5</v>
      </c>
      <c r="AA135" s="4">
        <v>49557224169.049995</v>
      </c>
      <c r="AB135" s="13">
        <f t="shared" si="13"/>
        <v>59.723369725967935</v>
      </c>
      <c r="AC135" s="5">
        <v>636653</v>
      </c>
      <c r="AD135" s="5">
        <v>158166666</v>
      </c>
      <c r="AE135" s="4">
        <v>4445031838.1500015</v>
      </c>
      <c r="AF135" s="4">
        <v>51573082094.649979</v>
      </c>
      <c r="AG135" s="13">
        <f t="shared" si="14"/>
        <v>62.092953843234625</v>
      </c>
    </row>
    <row r="136" spans="1:33" x14ac:dyDescent="0.2">
      <c r="A136" s="3">
        <v>2015575</v>
      </c>
      <c r="B136" s="3">
        <v>136959</v>
      </c>
      <c r="C136" s="3" t="s">
        <v>499</v>
      </c>
      <c r="D136" s="3" t="s">
        <v>497</v>
      </c>
      <c r="E136" s="3" t="s">
        <v>498</v>
      </c>
      <c r="F136" s="3" t="s">
        <v>6</v>
      </c>
      <c r="G136" s="3" t="s">
        <v>11</v>
      </c>
      <c r="H136" s="3" t="s">
        <v>21</v>
      </c>
      <c r="I136" s="3" t="s">
        <v>8</v>
      </c>
      <c r="J136" s="3">
        <v>20103015</v>
      </c>
      <c r="K136" s="3" t="s">
        <v>963</v>
      </c>
      <c r="L136" s="3" t="s">
        <v>10</v>
      </c>
      <c r="M136" s="4">
        <v>25.7</v>
      </c>
      <c r="N136" s="6">
        <v>45656</v>
      </c>
      <c r="O136" s="4">
        <v>36.700000000000003</v>
      </c>
      <c r="P136" s="4">
        <f>IF(IFERROR(VLOOKUP(D136,'Adjustement coefficients'!J$3:K$51,2,FALSE),1)=0,1,IFERROR(VLOOKUP(D136,'Adjustement coefficients'!J$3:K$51,2,FALSE),1))</f>
        <v>1</v>
      </c>
      <c r="Q136" s="4">
        <f t="shared" si="10"/>
        <v>36.700000000000003</v>
      </c>
      <c r="R136" s="6">
        <v>45289</v>
      </c>
      <c r="S136" s="10"/>
      <c r="T136" s="11">
        <f t="shared" si="11"/>
        <v>-0.2997275204359674</v>
      </c>
      <c r="U136" s="5">
        <v>17662777</v>
      </c>
      <c r="V136" s="12">
        <f t="shared" si="12"/>
        <v>453933368.89999998</v>
      </c>
      <c r="W136">
        <v>256</v>
      </c>
      <c r="X136" s="5">
        <v>7607</v>
      </c>
      <c r="Y136" s="5">
        <v>3628685</v>
      </c>
      <c r="Z136" s="4">
        <v>10014783.770000001</v>
      </c>
      <c r="AA136" s="4">
        <v>116511584.90000005</v>
      </c>
      <c r="AB136" s="13">
        <f t="shared" si="13"/>
        <v>20.544249638661011</v>
      </c>
      <c r="AC136" s="5">
        <v>7626</v>
      </c>
      <c r="AD136" s="5">
        <v>10976245</v>
      </c>
      <c r="AE136" s="4">
        <v>29295756.55999998</v>
      </c>
      <c r="AF136" s="4">
        <v>338589929.99999982</v>
      </c>
      <c r="AG136" s="13">
        <f t="shared" si="14"/>
        <v>62.14337077346331</v>
      </c>
    </row>
    <row r="137" spans="1:33" x14ac:dyDescent="0.2">
      <c r="A137" s="3">
        <v>2015577</v>
      </c>
      <c r="B137" s="3">
        <v>105827</v>
      </c>
      <c r="C137" s="3" t="s">
        <v>562</v>
      </c>
      <c r="D137" s="3" t="s">
        <v>560</v>
      </c>
      <c r="E137" s="3" t="s">
        <v>561</v>
      </c>
      <c r="F137" s="3" t="s">
        <v>6</v>
      </c>
      <c r="G137" s="3" t="s">
        <v>11</v>
      </c>
      <c r="H137" s="3" t="s">
        <v>21</v>
      </c>
      <c r="I137" s="3" t="s">
        <v>61</v>
      </c>
      <c r="J137" s="3">
        <v>40501010</v>
      </c>
      <c r="K137" s="3" t="s">
        <v>950</v>
      </c>
      <c r="L137" s="3" t="s">
        <v>10</v>
      </c>
      <c r="M137" s="4">
        <v>11</v>
      </c>
      <c r="N137" s="6">
        <v>45656</v>
      </c>
      <c r="O137" s="4">
        <v>10.72</v>
      </c>
      <c r="P137" s="4">
        <f>IF(IFERROR(VLOOKUP(D137,'Adjustement coefficients'!J$3:K$51,2,FALSE),1)=0,1,IFERROR(VLOOKUP(D137,'Adjustement coefficients'!J$3:K$51,2,FALSE),1))</f>
        <v>1</v>
      </c>
      <c r="Q137" s="4">
        <f t="shared" si="10"/>
        <v>10.72</v>
      </c>
      <c r="R137" s="6">
        <v>45289</v>
      </c>
      <c r="S137" s="10"/>
      <c r="T137" s="11">
        <f t="shared" si="11"/>
        <v>2.6119402985074567E-2</v>
      </c>
      <c r="U137" s="5">
        <v>963880462</v>
      </c>
      <c r="V137" s="12">
        <f t="shared" si="12"/>
        <v>10602685082</v>
      </c>
      <c r="W137">
        <v>256</v>
      </c>
      <c r="X137" s="5">
        <v>673661</v>
      </c>
      <c r="Y137" s="5">
        <v>1820131323</v>
      </c>
      <c r="Z137" s="4">
        <v>2074021666.8500011</v>
      </c>
      <c r="AA137" s="4">
        <v>23995368699.979988</v>
      </c>
      <c r="AB137" s="13">
        <f t="shared" si="13"/>
        <v>188.83371898869342</v>
      </c>
      <c r="AC137" s="5">
        <v>673784</v>
      </c>
      <c r="AD137" s="5">
        <v>1883669415</v>
      </c>
      <c r="AE137" s="4">
        <v>2146579716.5300019</v>
      </c>
      <c r="AF137" s="4">
        <v>24831361310.899994</v>
      </c>
      <c r="AG137" s="13">
        <f t="shared" si="14"/>
        <v>195.4256247804305</v>
      </c>
    </row>
    <row r="138" spans="1:33" x14ac:dyDescent="0.2">
      <c r="A138" s="3">
        <v>2015578</v>
      </c>
      <c r="B138" s="3">
        <v>111714</v>
      </c>
      <c r="C138" s="3" t="s">
        <v>472</v>
      </c>
      <c r="D138" s="3" t="s">
        <v>470</v>
      </c>
      <c r="E138" s="3" t="s">
        <v>471</v>
      </c>
      <c r="F138" s="3" t="s">
        <v>6</v>
      </c>
      <c r="G138" s="3" t="s">
        <v>11</v>
      </c>
      <c r="H138" s="3" t="s">
        <v>21</v>
      </c>
      <c r="I138" s="3" t="s">
        <v>8</v>
      </c>
      <c r="J138" s="3">
        <v>60102020</v>
      </c>
      <c r="K138" s="3" t="s">
        <v>935</v>
      </c>
      <c r="L138" s="3" t="s">
        <v>10</v>
      </c>
      <c r="M138" s="4">
        <v>27.75</v>
      </c>
      <c r="N138" s="6">
        <v>45656</v>
      </c>
      <c r="O138" s="4">
        <v>33</v>
      </c>
      <c r="P138" s="4">
        <f>IF(IFERROR(VLOOKUP(D138,'Adjustement coefficients'!J$3:K$51,2,FALSE),1)=0,1,IFERROR(VLOOKUP(D138,'Adjustement coefficients'!J$3:K$51,2,FALSE),1))</f>
        <v>1</v>
      </c>
      <c r="Q138" s="4">
        <f t="shared" si="10"/>
        <v>33</v>
      </c>
      <c r="R138" s="6">
        <v>45289</v>
      </c>
      <c r="S138" s="10"/>
      <c r="T138" s="11">
        <f t="shared" si="11"/>
        <v>-0.15909090909090909</v>
      </c>
      <c r="U138" s="5">
        <v>65781825</v>
      </c>
      <c r="V138" s="12">
        <f t="shared" si="12"/>
        <v>1825445643.75</v>
      </c>
      <c r="W138">
        <v>256</v>
      </c>
      <c r="X138" s="5">
        <v>59211</v>
      </c>
      <c r="Y138" s="5">
        <v>39458763</v>
      </c>
      <c r="Z138" s="4">
        <v>93851416.319999918</v>
      </c>
      <c r="AA138" s="4">
        <v>1091421542.0300004</v>
      </c>
      <c r="AB138" s="13">
        <f t="shared" si="13"/>
        <v>59.984293533966259</v>
      </c>
      <c r="AC138" s="5">
        <v>59258</v>
      </c>
      <c r="AD138" s="5">
        <v>48388199</v>
      </c>
      <c r="AE138" s="4">
        <v>111970560.19999997</v>
      </c>
      <c r="AF138" s="4">
        <v>1302985453.6299999</v>
      </c>
      <c r="AG138" s="13">
        <f t="shared" si="14"/>
        <v>73.558614404510664</v>
      </c>
    </row>
    <row r="139" spans="1:33" x14ac:dyDescent="0.2">
      <c r="A139" s="3">
        <v>2015579</v>
      </c>
      <c r="B139" s="3">
        <v>127054</v>
      </c>
      <c r="C139" s="3" t="s">
        <v>475</v>
      </c>
      <c r="D139" s="3" t="s">
        <v>473</v>
      </c>
      <c r="E139" s="3" t="s">
        <v>474</v>
      </c>
      <c r="F139" s="3" t="s">
        <v>6</v>
      </c>
      <c r="G139" s="3" t="s">
        <v>11</v>
      </c>
      <c r="H139" s="3" t="s">
        <v>21</v>
      </c>
      <c r="I139" s="3" t="s">
        <v>8</v>
      </c>
      <c r="J139" s="3">
        <v>20102010</v>
      </c>
      <c r="K139" s="3" t="s">
        <v>962</v>
      </c>
      <c r="L139" s="3" t="s">
        <v>10</v>
      </c>
      <c r="M139" s="4">
        <v>149.5</v>
      </c>
      <c r="N139" s="6">
        <v>45656</v>
      </c>
      <c r="O139" s="4">
        <v>214</v>
      </c>
      <c r="P139" s="4">
        <f>IF(IFERROR(VLOOKUP(D139,'Adjustement coefficients'!J$3:K$51,2,FALSE),1)=0,1,IFERROR(VLOOKUP(D139,'Adjustement coefficients'!J$3:K$51,2,FALSE),1))</f>
        <v>1</v>
      </c>
      <c r="Q139" s="4">
        <f t="shared" si="10"/>
        <v>214</v>
      </c>
      <c r="R139" s="6">
        <v>45289</v>
      </c>
      <c r="S139" s="10"/>
      <c r="T139" s="11">
        <f t="shared" si="11"/>
        <v>-0.30140186915887851</v>
      </c>
      <c r="U139" s="5">
        <v>18337336</v>
      </c>
      <c r="V139" s="12">
        <f t="shared" si="12"/>
        <v>2741431732</v>
      </c>
      <c r="W139">
        <v>256</v>
      </c>
      <c r="X139" s="5">
        <v>8082</v>
      </c>
      <c r="Y139" s="5">
        <v>831561</v>
      </c>
      <c r="Z139" s="4">
        <v>12181959.160000009</v>
      </c>
      <c r="AA139" s="4">
        <v>141913695.5</v>
      </c>
      <c r="AB139" s="13">
        <f t="shared" si="13"/>
        <v>4.5347972028216095</v>
      </c>
      <c r="AC139" s="5">
        <v>8165</v>
      </c>
      <c r="AD139" s="5">
        <v>2491446</v>
      </c>
      <c r="AE139" s="4">
        <v>35962727.190000005</v>
      </c>
      <c r="AF139" s="4">
        <v>419119327.66000003</v>
      </c>
      <c r="AG139" s="13">
        <f t="shared" si="14"/>
        <v>13.586739098852746</v>
      </c>
    </row>
    <row r="140" spans="1:33" x14ac:dyDescent="0.2">
      <c r="A140" s="3">
        <v>2015581</v>
      </c>
      <c r="B140" s="3">
        <v>126665</v>
      </c>
      <c r="C140" s="3" t="s">
        <v>673</v>
      </c>
      <c r="D140" s="3" t="s">
        <v>671</v>
      </c>
      <c r="E140" s="3" t="s">
        <v>672</v>
      </c>
      <c r="F140" s="3" t="s">
        <v>6</v>
      </c>
      <c r="G140" s="3" t="s">
        <v>11</v>
      </c>
      <c r="H140" s="3" t="s">
        <v>21</v>
      </c>
      <c r="I140" s="3" t="s">
        <v>32</v>
      </c>
      <c r="J140" s="3">
        <v>55201020</v>
      </c>
      <c r="K140" s="3" t="s">
        <v>934</v>
      </c>
      <c r="L140" s="3" t="s">
        <v>10</v>
      </c>
      <c r="M140" s="4">
        <v>3.5939999999999999</v>
      </c>
      <c r="N140" s="6">
        <v>45656</v>
      </c>
      <c r="O140" s="4">
        <v>14</v>
      </c>
      <c r="P140" s="4">
        <f>IF(IFERROR(VLOOKUP(D140,'Adjustement coefficients'!J$3:K$51,2,FALSE),1)=0,1,IFERROR(VLOOKUP(D140,'Adjustement coefficients'!J$3:K$51,2,FALSE),1))</f>
        <v>1</v>
      </c>
      <c r="Q140" s="4">
        <f t="shared" si="10"/>
        <v>14</v>
      </c>
      <c r="R140" s="6">
        <v>45289</v>
      </c>
      <c r="S140" s="10"/>
      <c r="T140" s="11">
        <f t="shared" si="11"/>
        <v>-0.74328571428571433</v>
      </c>
      <c r="U140" s="5">
        <v>420625659</v>
      </c>
      <c r="V140" s="12">
        <f t="shared" si="12"/>
        <v>1511728618.4459999</v>
      </c>
      <c r="W140">
        <v>256</v>
      </c>
      <c r="X140" s="5">
        <v>255111</v>
      </c>
      <c r="Y140" s="5">
        <v>662928335</v>
      </c>
      <c r="Z140" s="4">
        <v>466588043.9799999</v>
      </c>
      <c r="AA140" s="4">
        <v>5414739638.5999975</v>
      </c>
      <c r="AB140" s="13">
        <f t="shared" si="13"/>
        <v>157.60530077410232</v>
      </c>
      <c r="AC140" s="5">
        <v>255123</v>
      </c>
      <c r="AD140" s="5">
        <v>663163335</v>
      </c>
      <c r="AE140" s="4">
        <v>466832306.90999997</v>
      </c>
      <c r="AF140" s="4">
        <v>5417555013.5999975</v>
      </c>
      <c r="AG140" s="13">
        <f t="shared" si="14"/>
        <v>157.66116992877033</v>
      </c>
    </row>
    <row r="141" spans="1:33" x14ac:dyDescent="0.2">
      <c r="A141" s="3">
        <v>2015582</v>
      </c>
      <c r="B141" s="3">
        <v>102020</v>
      </c>
      <c r="C141" s="3" t="s">
        <v>800</v>
      </c>
      <c r="D141" s="3" t="s">
        <v>798</v>
      </c>
      <c r="E141" s="3" t="s">
        <v>799</v>
      </c>
      <c r="F141" s="3" t="s">
        <v>6</v>
      </c>
      <c r="G141" s="3" t="s">
        <v>11</v>
      </c>
      <c r="H141" s="3" t="s">
        <v>21</v>
      </c>
      <c r="I141" s="3" t="s">
        <v>8</v>
      </c>
      <c r="J141" s="3">
        <v>10101010</v>
      </c>
      <c r="K141" s="3" t="s">
        <v>926</v>
      </c>
      <c r="L141" s="3" t="s">
        <v>10</v>
      </c>
      <c r="M141" s="4">
        <v>11.15</v>
      </c>
      <c r="N141" s="6">
        <v>45656</v>
      </c>
      <c r="O141" s="4">
        <v>13.35</v>
      </c>
      <c r="P141" s="4">
        <f>IF(IFERROR(VLOOKUP(D141,'Adjustement coefficients'!J$3:K$51,2,FALSE),1)=0,1,IFERROR(VLOOKUP(D141,'Adjustement coefficients'!J$3:K$51,2,FALSE),1))</f>
        <v>1</v>
      </c>
      <c r="Q141" s="4">
        <f t="shared" si="10"/>
        <v>13.35</v>
      </c>
      <c r="R141" s="6">
        <v>45289</v>
      </c>
      <c r="S141" s="10"/>
      <c r="T141" s="11">
        <f t="shared" si="11"/>
        <v>-0.16479400749063666</v>
      </c>
      <c r="U141" s="5">
        <v>44888352</v>
      </c>
      <c r="V141" s="12">
        <f t="shared" si="12"/>
        <v>500505124.80000001</v>
      </c>
      <c r="W141">
        <v>256</v>
      </c>
      <c r="X141" s="5">
        <v>8708</v>
      </c>
      <c r="Y141" s="5">
        <v>13137283</v>
      </c>
      <c r="Z141" s="4">
        <v>13477454.470000012</v>
      </c>
      <c r="AA141" s="4">
        <v>156116001.54999995</v>
      </c>
      <c r="AB141" s="13">
        <f t="shared" si="13"/>
        <v>29.266574544772773</v>
      </c>
      <c r="AC141" s="5">
        <v>8723</v>
      </c>
      <c r="AD141" s="5">
        <v>16126080</v>
      </c>
      <c r="AE141" s="4">
        <v>16338549.400000012</v>
      </c>
      <c r="AF141" s="4">
        <v>188922491.54999998</v>
      </c>
      <c r="AG141" s="13">
        <f t="shared" si="14"/>
        <v>35.924865319181244</v>
      </c>
    </row>
    <row r="142" spans="1:33" x14ac:dyDescent="0.2">
      <c r="A142" s="3">
        <v>2015583</v>
      </c>
      <c r="B142" s="3">
        <v>5547</v>
      </c>
      <c r="C142" s="3" t="s">
        <v>291</v>
      </c>
      <c r="D142" s="3" t="s">
        <v>289</v>
      </c>
      <c r="E142" s="3" t="s">
        <v>290</v>
      </c>
      <c r="F142" s="3" t="s">
        <v>6</v>
      </c>
      <c r="G142" s="3" t="s">
        <v>11</v>
      </c>
      <c r="H142" s="3" t="s">
        <v>21</v>
      </c>
      <c r="I142" s="3" t="s">
        <v>61</v>
      </c>
      <c r="J142" s="3">
        <v>60101000</v>
      </c>
      <c r="K142" s="3" t="s">
        <v>948</v>
      </c>
      <c r="L142" s="3" t="s">
        <v>10</v>
      </c>
      <c r="M142" s="4">
        <v>265.39999999999998</v>
      </c>
      <c r="N142" s="6">
        <v>45656</v>
      </c>
      <c r="O142" s="4">
        <v>322.14999999999998</v>
      </c>
      <c r="P142" s="4">
        <f>IF(IFERROR(VLOOKUP(D142,'Adjustement coefficients'!J$3:K$51,2,FALSE),1)=0,1,IFERROR(VLOOKUP(D142,'Adjustement coefficients'!J$3:K$51,2,FALSE),1))</f>
        <v>1</v>
      </c>
      <c r="Q142" s="4">
        <f t="shared" si="10"/>
        <v>322.14999999999998</v>
      </c>
      <c r="R142" s="6">
        <v>45289</v>
      </c>
      <c r="S142" s="10"/>
      <c r="T142" s="11">
        <f t="shared" si="11"/>
        <v>-0.17616017383206581</v>
      </c>
      <c r="U142" s="5">
        <v>2792781230</v>
      </c>
      <c r="V142" s="12">
        <f t="shared" si="12"/>
        <v>741204138441.99988</v>
      </c>
      <c r="W142">
        <v>256</v>
      </c>
      <c r="X142" s="5">
        <v>2042238</v>
      </c>
      <c r="Y142" s="5">
        <v>688906857</v>
      </c>
      <c r="Z142" s="4">
        <v>16768531680.539991</v>
      </c>
      <c r="AA142" s="4">
        <v>194747557294.73999</v>
      </c>
      <c r="AB142" s="13">
        <f t="shared" si="13"/>
        <v>24.667412169624185</v>
      </c>
      <c r="AC142" s="5">
        <v>2042734</v>
      </c>
      <c r="AD142" s="5">
        <v>705839620</v>
      </c>
      <c r="AE142" s="4">
        <v>17189716731.939999</v>
      </c>
      <c r="AF142" s="4">
        <v>199641380307.59</v>
      </c>
      <c r="AG142" s="13">
        <f t="shared" si="14"/>
        <v>25.273716838894682</v>
      </c>
    </row>
    <row r="143" spans="1:33" x14ac:dyDescent="0.2">
      <c r="A143" s="3">
        <v>2015584</v>
      </c>
      <c r="B143" s="3">
        <v>117939</v>
      </c>
      <c r="C143" s="3" t="s">
        <v>505</v>
      </c>
      <c r="D143" s="3" t="s">
        <v>503</v>
      </c>
      <c r="E143" s="3" t="s">
        <v>504</v>
      </c>
      <c r="F143" s="3" t="s">
        <v>6</v>
      </c>
      <c r="G143" s="3" t="s">
        <v>11</v>
      </c>
      <c r="H143" s="3" t="s">
        <v>21</v>
      </c>
      <c r="I143" s="3" t="s">
        <v>32</v>
      </c>
      <c r="J143" s="3">
        <v>60102020</v>
      </c>
      <c r="K143" s="3" t="s">
        <v>935</v>
      </c>
      <c r="L143" s="3" t="s">
        <v>10</v>
      </c>
      <c r="M143" s="4">
        <v>2.7040000000000002</v>
      </c>
      <c r="N143" s="6">
        <v>45656</v>
      </c>
      <c r="O143" s="4">
        <v>6.89</v>
      </c>
      <c r="P143" s="4">
        <f>IF(IFERROR(VLOOKUP(D143,'Adjustement coefficients'!J$3:K$51,2,FALSE),1)=0,1,IFERROR(VLOOKUP(D143,'Adjustement coefficients'!J$3:K$51,2,FALSE),1))</f>
        <v>1</v>
      </c>
      <c r="Q143" s="4">
        <f t="shared" si="10"/>
        <v>6.89</v>
      </c>
      <c r="R143" s="6">
        <v>45289</v>
      </c>
      <c r="S143" s="10"/>
      <c r="T143" s="11">
        <f t="shared" si="11"/>
        <v>-0.60754716981132073</v>
      </c>
      <c r="U143" s="5">
        <v>1671325304</v>
      </c>
      <c r="V143" s="12">
        <f t="shared" si="12"/>
        <v>4519263622.0160007</v>
      </c>
      <c r="W143">
        <v>256</v>
      </c>
      <c r="X143" s="5">
        <v>309402</v>
      </c>
      <c r="Y143" s="5">
        <v>1773865562</v>
      </c>
      <c r="Z143" s="4">
        <v>799249461.01000082</v>
      </c>
      <c r="AA143" s="4">
        <v>9249231168.5900059</v>
      </c>
      <c r="AB143" s="13">
        <f t="shared" si="13"/>
        <v>106.1352662916423</v>
      </c>
      <c r="AC143" s="5">
        <v>309435</v>
      </c>
      <c r="AD143" s="5">
        <v>1788365715</v>
      </c>
      <c r="AE143" s="4">
        <v>806181283.98000097</v>
      </c>
      <c r="AF143" s="4">
        <v>9328831891.3400059</v>
      </c>
      <c r="AG143" s="13">
        <f t="shared" si="14"/>
        <v>107.00285041576801</v>
      </c>
    </row>
    <row r="144" spans="1:33" x14ac:dyDescent="0.2">
      <c r="A144" s="3">
        <v>2015585</v>
      </c>
      <c r="B144" s="3">
        <v>137510</v>
      </c>
      <c r="C144" s="3" t="s">
        <v>124</v>
      </c>
      <c r="D144" s="3" t="s">
        <v>122</v>
      </c>
      <c r="E144" s="3" t="s">
        <v>123</v>
      </c>
      <c r="F144" s="3" t="s">
        <v>6</v>
      </c>
      <c r="G144" s="3" t="s">
        <v>11</v>
      </c>
      <c r="H144" s="3" t="s">
        <v>21</v>
      </c>
      <c r="I144" s="3" t="s">
        <v>8</v>
      </c>
      <c r="J144" s="3">
        <v>45102010</v>
      </c>
      <c r="K144" s="3" t="s">
        <v>915</v>
      </c>
      <c r="L144" s="3" t="s">
        <v>10</v>
      </c>
      <c r="M144" s="4">
        <v>97.8</v>
      </c>
      <c r="N144" s="6">
        <v>45656</v>
      </c>
      <c r="O144" s="4">
        <v>74.150000000000006</v>
      </c>
      <c r="P144" s="4">
        <f>IF(IFERROR(VLOOKUP(D144,'Adjustement coefficients'!J$3:K$51,2,FALSE),1)=0,1,IFERROR(VLOOKUP(D144,'Adjustement coefficients'!J$3:K$51,2,FALSE),1))</f>
        <v>1</v>
      </c>
      <c r="Q144" s="4">
        <f t="shared" si="10"/>
        <v>74.150000000000006</v>
      </c>
      <c r="R144" s="6">
        <v>45289</v>
      </c>
      <c r="S144" s="10"/>
      <c r="T144" s="11">
        <f t="shared" si="11"/>
        <v>0.31894807821982452</v>
      </c>
      <c r="U144" s="5">
        <v>202717374</v>
      </c>
      <c r="V144" s="12">
        <f t="shared" si="12"/>
        <v>19825759177.200001</v>
      </c>
      <c r="W144">
        <v>256</v>
      </c>
      <c r="X144" s="5">
        <v>129993</v>
      </c>
      <c r="Y144" s="5">
        <v>36692166</v>
      </c>
      <c r="Z144" s="4">
        <v>274048066.71999985</v>
      </c>
      <c r="AA144" s="4">
        <v>3175703934.9400001</v>
      </c>
      <c r="AB144" s="13">
        <f t="shared" si="13"/>
        <v>18.10015849948806</v>
      </c>
      <c r="AC144" s="5">
        <v>130147</v>
      </c>
      <c r="AD144" s="5">
        <v>41178573</v>
      </c>
      <c r="AE144" s="4">
        <v>308498354.11999983</v>
      </c>
      <c r="AF144" s="4">
        <v>3575821611.9700012</v>
      </c>
      <c r="AG144" s="13">
        <f t="shared" si="14"/>
        <v>20.313292436394722</v>
      </c>
    </row>
    <row r="145" spans="1:33" x14ac:dyDescent="0.2">
      <c r="A145" s="3">
        <v>2015587</v>
      </c>
      <c r="B145" s="3">
        <v>63867</v>
      </c>
      <c r="C145" s="3" t="s">
        <v>818</v>
      </c>
      <c r="D145" s="3" t="s">
        <v>816</v>
      </c>
      <c r="E145" s="3" t="s">
        <v>817</v>
      </c>
      <c r="F145" s="3" t="s">
        <v>6</v>
      </c>
      <c r="G145" s="3" t="s">
        <v>11</v>
      </c>
      <c r="H145" s="3" t="s">
        <v>21</v>
      </c>
      <c r="I145" s="3" t="s">
        <v>61</v>
      </c>
      <c r="J145" s="3">
        <v>15102015</v>
      </c>
      <c r="K145" s="3" t="s">
        <v>925</v>
      </c>
      <c r="L145" s="3" t="s">
        <v>10</v>
      </c>
      <c r="M145" s="4">
        <v>126.9</v>
      </c>
      <c r="N145" s="6">
        <v>45656</v>
      </c>
      <c r="O145" s="4">
        <v>116.6</v>
      </c>
      <c r="P145" s="4">
        <f>IF(IFERROR(VLOOKUP(D145,'Adjustement coefficients'!J$3:K$51,2,FALSE),1)=0,1,IFERROR(VLOOKUP(D145,'Adjustement coefficients'!J$3:K$51,2,FALSE),1))</f>
        <v>1</v>
      </c>
      <c r="Q145" s="4">
        <f t="shared" si="10"/>
        <v>116.6</v>
      </c>
      <c r="R145" s="6">
        <v>45289</v>
      </c>
      <c r="S145" s="10"/>
      <c r="T145" s="11">
        <f t="shared" si="11"/>
        <v>8.8336192109777112E-2</v>
      </c>
      <c r="U145" s="5">
        <v>1368349989</v>
      </c>
      <c r="V145" s="12">
        <f t="shared" si="12"/>
        <v>173643613604.10001</v>
      </c>
      <c r="W145">
        <v>256</v>
      </c>
      <c r="X145" s="5">
        <v>334251</v>
      </c>
      <c r="Y145" s="5">
        <v>319421249</v>
      </c>
      <c r="Z145" s="4">
        <v>3450613147.400002</v>
      </c>
      <c r="AA145" s="4">
        <v>40145194587.949959</v>
      </c>
      <c r="AB145" s="13">
        <f t="shared" si="13"/>
        <v>23.343534298080812</v>
      </c>
      <c r="AC145" s="5">
        <v>334387</v>
      </c>
      <c r="AD145" s="5">
        <v>326251157</v>
      </c>
      <c r="AE145" s="4">
        <v>3522203541.5900006</v>
      </c>
      <c r="AF145" s="4">
        <v>40971114877.369965</v>
      </c>
      <c r="AG145" s="13">
        <f t="shared" si="14"/>
        <v>23.842668880234854</v>
      </c>
    </row>
    <row r="146" spans="1:33" x14ac:dyDescent="0.2">
      <c r="A146" s="3">
        <v>2015588</v>
      </c>
      <c r="B146" s="3">
        <v>107222</v>
      </c>
      <c r="C146" s="3" t="s">
        <v>609</v>
      </c>
      <c r="D146" s="3" t="s">
        <v>607</v>
      </c>
      <c r="E146" s="3" t="s">
        <v>608</v>
      </c>
      <c r="F146" s="3" t="s">
        <v>6</v>
      </c>
      <c r="G146" s="3" t="s">
        <v>11</v>
      </c>
      <c r="H146" s="3" t="s">
        <v>21</v>
      </c>
      <c r="I146" s="3" t="s">
        <v>8</v>
      </c>
      <c r="J146" s="3">
        <v>10101020</v>
      </c>
      <c r="K146" s="3" t="s">
        <v>970</v>
      </c>
      <c r="L146" s="3" t="s">
        <v>10</v>
      </c>
      <c r="M146" s="4">
        <v>7.66</v>
      </c>
      <c r="N146" s="6">
        <v>45656</v>
      </c>
      <c r="O146" s="4">
        <v>7.92</v>
      </c>
      <c r="P146" s="4">
        <f>IF(IFERROR(VLOOKUP(D146,'Adjustement coefficients'!J$3:K$51,2,FALSE),1)=0,1,IFERROR(VLOOKUP(D146,'Adjustement coefficients'!J$3:K$51,2,FALSE),1))</f>
        <v>1</v>
      </c>
      <c r="Q146" s="4">
        <f t="shared" si="10"/>
        <v>7.92</v>
      </c>
      <c r="R146" s="6">
        <v>45289</v>
      </c>
      <c r="S146" s="10"/>
      <c r="T146" s="11">
        <f t="shared" si="11"/>
        <v>-3.2828282828282804E-2</v>
      </c>
      <c r="U146" s="5">
        <v>91099729</v>
      </c>
      <c r="V146" s="12">
        <f t="shared" si="12"/>
        <v>697823924.13999999</v>
      </c>
      <c r="W146">
        <v>256</v>
      </c>
      <c r="X146" s="5">
        <v>7994</v>
      </c>
      <c r="Y146" s="5">
        <v>20702917</v>
      </c>
      <c r="Z146" s="4">
        <v>13838886.799999999</v>
      </c>
      <c r="AA146" s="4">
        <v>162483247.56000003</v>
      </c>
      <c r="AB146" s="13">
        <f t="shared" si="13"/>
        <v>22.725552784026391</v>
      </c>
      <c r="AC146" s="5">
        <v>7996</v>
      </c>
      <c r="AD146" s="5">
        <v>20822917</v>
      </c>
      <c r="AE146" s="4">
        <v>13918468.259999998</v>
      </c>
      <c r="AF146" s="4">
        <v>163417247.56000003</v>
      </c>
      <c r="AG146" s="13">
        <f t="shared" si="14"/>
        <v>22.857276556772195</v>
      </c>
    </row>
    <row r="147" spans="1:33" x14ac:dyDescent="0.2">
      <c r="A147" s="3">
        <v>2015589</v>
      </c>
      <c r="B147" s="3">
        <v>19225</v>
      </c>
      <c r="C147" s="3" t="s">
        <v>244</v>
      </c>
      <c r="D147" s="3" t="s">
        <v>242</v>
      </c>
      <c r="E147" s="3" t="s">
        <v>243</v>
      </c>
      <c r="F147" s="3" t="s">
        <v>6</v>
      </c>
      <c r="G147" s="3" t="s">
        <v>11</v>
      </c>
      <c r="H147" s="3" t="s">
        <v>21</v>
      </c>
      <c r="I147" s="3" t="s">
        <v>61</v>
      </c>
      <c r="J147" s="3">
        <v>30101010</v>
      </c>
      <c r="K147" s="3" t="s">
        <v>907</v>
      </c>
      <c r="L147" s="3" t="s">
        <v>10</v>
      </c>
      <c r="M147" s="4">
        <v>226.9</v>
      </c>
      <c r="N147" s="6">
        <v>45656</v>
      </c>
      <c r="O147" s="4">
        <v>216</v>
      </c>
      <c r="P147" s="4">
        <f>IF(IFERROR(VLOOKUP(D147,'Adjustement coefficients'!J$3:K$51,2,FALSE),1)=0,1,IFERROR(VLOOKUP(D147,'Adjustement coefficients'!J$3:K$51,2,FALSE),1))</f>
        <v>1</v>
      </c>
      <c r="Q147" s="4">
        <f t="shared" si="10"/>
        <v>216</v>
      </c>
      <c r="R147" s="6">
        <v>45289</v>
      </c>
      <c r="S147" s="10"/>
      <c r="T147" s="11">
        <f t="shared" si="11"/>
        <v>5.0462962962962987E-2</v>
      </c>
      <c r="U147" s="5">
        <v>1492530286</v>
      </c>
      <c r="V147" s="12">
        <f t="shared" si="12"/>
        <v>338655121893.40002</v>
      </c>
      <c r="W147">
        <v>256</v>
      </c>
      <c r="X147" s="5">
        <v>504604</v>
      </c>
      <c r="Y147" s="5">
        <v>350155205</v>
      </c>
      <c r="Z147" s="4">
        <v>6469022947.0899992</v>
      </c>
      <c r="AA147" s="4">
        <v>75149347232.09996</v>
      </c>
      <c r="AB147" s="13">
        <f t="shared" si="13"/>
        <v>23.460509195992287</v>
      </c>
      <c r="AC147" s="5">
        <v>504784</v>
      </c>
      <c r="AD147" s="5">
        <v>374814769</v>
      </c>
      <c r="AE147" s="4">
        <v>6920487136.6300011</v>
      </c>
      <c r="AF147" s="4">
        <v>80418015199.460007</v>
      </c>
      <c r="AG147" s="13">
        <f t="shared" si="14"/>
        <v>25.112707763170977</v>
      </c>
    </row>
    <row r="148" spans="1:33" x14ac:dyDescent="0.2">
      <c r="A148" s="3">
        <v>2015590</v>
      </c>
      <c r="B148" s="3">
        <v>122452</v>
      </c>
      <c r="C148" s="3" t="s">
        <v>103</v>
      </c>
      <c r="D148" s="3" t="s">
        <v>101</v>
      </c>
      <c r="E148" s="3" t="s">
        <v>102</v>
      </c>
      <c r="F148" s="3" t="s">
        <v>6</v>
      </c>
      <c r="G148" s="3" t="s">
        <v>11</v>
      </c>
      <c r="H148" s="3" t="s">
        <v>21</v>
      </c>
      <c r="I148" s="3" t="s">
        <v>8</v>
      </c>
      <c r="J148" s="3">
        <v>20103010</v>
      </c>
      <c r="K148" s="3" t="s">
        <v>922</v>
      </c>
      <c r="L148" s="3" t="s">
        <v>10</v>
      </c>
      <c r="M148" s="4">
        <v>13.34</v>
      </c>
      <c r="N148" s="6">
        <v>45656</v>
      </c>
      <c r="O148" s="4">
        <v>42</v>
      </c>
      <c r="P148" s="4">
        <f>IF(IFERROR(VLOOKUP(D148,'Adjustement coefficients'!J$3:K$51,2,FALSE),1)=0,1,IFERROR(VLOOKUP(D148,'Adjustement coefficients'!J$3:K$51,2,FALSE),1))</f>
        <v>1</v>
      </c>
      <c r="Q148" s="4">
        <f t="shared" si="10"/>
        <v>42</v>
      </c>
      <c r="R148" s="6">
        <v>45289</v>
      </c>
      <c r="S148" s="10"/>
      <c r="T148" s="11">
        <f t="shared" si="11"/>
        <v>-0.68238095238095242</v>
      </c>
      <c r="U148" s="5">
        <v>51071390</v>
      </c>
      <c r="V148" s="12">
        <f t="shared" si="12"/>
        <v>681292342.60000002</v>
      </c>
      <c r="W148">
        <v>256</v>
      </c>
      <c r="X148" s="5">
        <v>18945</v>
      </c>
      <c r="Y148" s="5">
        <v>12829146</v>
      </c>
      <c r="Z148" s="4">
        <v>23065307.820000004</v>
      </c>
      <c r="AA148" s="4">
        <v>268086444.39999998</v>
      </c>
      <c r="AB148" s="13">
        <f t="shared" si="13"/>
        <v>25.120025125613381</v>
      </c>
      <c r="AC148" s="5">
        <v>18987</v>
      </c>
      <c r="AD148" s="5">
        <v>17159778</v>
      </c>
      <c r="AE148" s="4">
        <v>30172172.070000004</v>
      </c>
      <c r="AF148" s="4">
        <v>350684144.92000037</v>
      </c>
      <c r="AG148" s="13">
        <f t="shared" si="14"/>
        <v>33.59959069059996</v>
      </c>
    </row>
    <row r="149" spans="1:33" x14ac:dyDescent="0.2">
      <c r="A149" s="3">
        <v>2015591</v>
      </c>
      <c r="B149" s="3">
        <v>84874</v>
      </c>
      <c r="C149" s="3" t="s">
        <v>415</v>
      </c>
      <c r="D149" s="3" t="s">
        <v>413</v>
      </c>
      <c r="E149" s="3" t="s">
        <v>414</v>
      </c>
      <c r="F149" s="3" t="s">
        <v>6</v>
      </c>
      <c r="G149" s="3" t="s">
        <v>11</v>
      </c>
      <c r="H149" s="3" t="s">
        <v>21</v>
      </c>
      <c r="I149" s="3" t="s">
        <v>8</v>
      </c>
      <c r="J149" s="3">
        <v>10101010</v>
      </c>
      <c r="K149" s="3" t="s">
        <v>926</v>
      </c>
      <c r="L149" s="3" t="s">
        <v>10</v>
      </c>
      <c r="M149" s="4">
        <v>8.94</v>
      </c>
      <c r="N149" s="6">
        <v>45656</v>
      </c>
      <c r="O149" s="4">
        <v>12.05</v>
      </c>
      <c r="P149" s="4">
        <f>IF(IFERROR(VLOOKUP(D149,'Adjustement coefficients'!J$3:K$51,2,FALSE),1)=0,1,IFERROR(VLOOKUP(D149,'Adjustement coefficients'!J$3:K$51,2,FALSE),1))</f>
        <v>1</v>
      </c>
      <c r="Q149" s="4">
        <f t="shared" si="10"/>
        <v>12.05</v>
      </c>
      <c r="R149" s="6">
        <v>45289</v>
      </c>
      <c r="S149" s="10"/>
      <c r="T149" s="11">
        <f t="shared" si="11"/>
        <v>-0.25809128630705402</v>
      </c>
      <c r="U149" s="5">
        <v>82186624</v>
      </c>
      <c r="V149" s="12">
        <f t="shared" si="12"/>
        <v>734748418.55999994</v>
      </c>
      <c r="W149">
        <v>256</v>
      </c>
      <c r="X149" s="5">
        <v>4472</v>
      </c>
      <c r="Y149" s="5">
        <v>6384907</v>
      </c>
      <c r="Z149" s="4">
        <v>5929873.4800000014</v>
      </c>
      <c r="AA149" s="4">
        <v>68776425.440000042</v>
      </c>
      <c r="AB149" s="13">
        <f t="shared" si="13"/>
        <v>7.7687909409686906</v>
      </c>
      <c r="AC149" s="5">
        <v>4479</v>
      </c>
      <c r="AD149" s="5">
        <v>6963408</v>
      </c>
      <c r="AE149" s="4">
        <v>6498554.370000001</v>
      </c>
      <c r="AF149" s="4">
        <v>75341968.540000036</v>
      </c>
      <c r="AG149" s="13">
        <f t="shared" si="14"/>
        <v>8.4726779871138156</v>
      </c>
    </row>
    <row r="150" spans="1:33" x14ac:dyDescent="0.2">
      <c r="A150" s="3">
        <v>2015592</v>
      </c>
      <c r="B150" s="3">
        <v>93714</v>
      </c>
      <c r="C150" s="3" t="s">
        <v>637</v>
      </c>
      <c r="D150" s="3" t="s">
        <v>635</v>
      </c>
      <c r="E150" s="3" t="s">
        <v>636</v>
      </c>
      <c r="F150" s="3" t="s">
        <v>6</v>
      </c>
      <c r="G150" s="3" t="s">
        <v>11</v>
      </c>
      <c r="H150" s="3" t="s">
        <v>21</v>
      </c>
      <c r="I150" s="3" t="s">
        <v>32</v>
      </c>
      <c r="J150" s="3">
        <v>20103015</v>
      </c>
      <c r="K150" s="3" t="s">
        <v>963</v>
      </c>
      <c r="L150" s="3" t="s">
        <v>10</v>
      </c>
      <c r="M150" s="4">
        <v>62</v>
      </c>
      <c r="N150" s="6">
        <v>45656</v>
      </c>
      <c r="O150" s="4">
        <v>67.400000000000006</v>
      </c>
      <c r="P150" s="4">
        <f>IF(IFERROR(VLOOKUP(D150,'Adjustement coefficients'!J$3:K$51,2,FALSE),1)=0,1,IFERROR(VLOOKUP(D150,'Adjustement coefficients'!J$3:K$51,2,FALSE),1))</f>
        <v>1</v>
      </c>
      <c r="Q150" s="4">
        <f t="shared" si="10"/>
        <v>67.400000000000006</v>
      </c>
      <c r="R150" s="6">
        <v>45289</v>
      </c>
      <c r="S150" s="10"/>
      <c r="T150" s="11">
        <f t="shared" si="11"/>
        <v>-8.0118694362017878E-2</v>
      </c>
      <c r="U150" s="5">
        <v>27120820</v>
      </c>
      <c r="V150" s="12">
        <f t="shared" si="12"/>
        <v>1681490840</v>
      </c>
      <c r="W150">
        <v>256</v>
      </c>
      <c r="X150" s="5">
        <v>48546</v>
      </c>
      <c r="Y150" s="5">
        <v>15311416</v>
      </c>
      <c r="Z150" s="4">
        <v>75726104.309999958</v>
      </c>
      <c r="AA150" s="4">
        <v>877640873.35000038</v>
      </c>
      <c r="AB150" s="13">
        <f t="shared" si="13"/>
        <v>56.456316586297902</v>
      </c>
      <c r="AC150" s="5">
        <v>48572</v>
      </c>
      <c r="AD150" s="5">
        <v>16553132</v>
      </c>
      <c r="AE150" s="4">
        <v>81562606.840000018</v>
      </c>
      <c r="AF150" s="4">
        <v>945356721.95000029</v>
      </c>
      <c r="AG150" s="13">
        <f t="shared" si="14"/>
        <v>61.034776972082703</v>
      </c>
    </row>
    <row r="151" spans="1:33" x14ac:dyDescent="0.2">
      <c r="A151" s="3">
        <v>2015593</v>
      </c>
      <c r="B151" s="3">
        <v>73976</v>
      </c>
      <c r="C151" s="3" t="s">
        <v>756</v>
      </c>
      <c r="D151" s="3" t="s">
        <v>754</v>
      </c>
      <c r="E151" s="3" t="s">
        <v>755</v>
      </c>
      <c r="F151" s="3" t="s">
        <v>6</v>
      </c>
      <c r="G151" s="3" t="s">
        <v>11</v>
      </c>
      <c r="H151" s="3" t="s">
        <v>21</v>
      </c>
      <c r="I151" s="3" t="s">
        <v>8</v>
      </c>
      <c r="J151" s="3">
        <v>30101010</v>
      </c>
      <c r="K151" s="3" t="s">
        <v>907</v>
      </c>
      <c r="L151" s="3" t="s">
        <v>10</v>
      </c>
      <c r="M151" s="4">
        <v>171.32</v>
      </c>
      <c r="N151" s="6">
        <v>45656</v>
      </c>
      <c r="O151" s="4">
        <v>141.80000000000001</v>
      </c>
      <c r="P151" s="4">
        <f>IF(IFERROR(VLOOKUP(D151,'Adjustement coefficients'!J$3:K$51,2,FALSE),1)=0,1,IFERROR(VLOOKUP(D151,'Adjustement coefficients'!J$3:K$51,2,FALSE),1))</f>
        <v>1</v>
      </c>
      <c r="Q151" s="4">
        <f t="shared" si="10"/>
        <v>141.80000000000001</v>
      </c>
      <c r="R151" s="6">
        <v>45289</v>
      </c>
      <c r="S151" s="10"/>
      <c r="T151" s="11">
        <f t="shared" si="11"/>
        <v>0.20818053596614935</v>
      </c>
      <c r="U151" s="5">
        <v>144215590</v>
      </c>
      <c r="V151" s="12">
        <f t="shared" si="12"/>
        <v>24707014878.799999</v>
      </c>
      <c r="W151">
        <v>256</v>
      </c>
      <c r="X151" s="5">
        <v>121952</v>
      </c>
      <c r="Y151" s="5">
        <v>22176500</v>
      </c>
      <c r="Z151" s="4">
        <v>291449424.07999986</v>
      </c>
      <c r="AA151" s="4">
        <v>3395500942.2200003</v>
      </c>
      <c r="AB151" s="13">
        <f t="shared" si="13"/>
        <v>15.377325017357693</v>
      </c>
      <c r="AC151" s="5">
        <v>122159</v>
      </c>
      <c r="AD151" s="5">
        <v>28646187</v>
      </c>
      <c r="AE151" s="4">
        <v>376579434.03000009</v>
      </c>
      <c r="AF151" s="4">
        <v>4392132839.7599993</v>
      </c>
      <c r="AG151" s="13">
        <f t="shared" si="14"/>
        <v>19.863446802110644</v>
      </c>
    </row>
    <row r="152" spans="1:33" x14ac:dyDescent="0.2">
      <c r="A152" s="3">
        <v>2015594</v>
      </c>
      <c r="B152" s="3">
        <v>103389</v>
      </c>
      <c r="C152" s="3" t="s">
        <v>767</v>
      </c>
      <c r="D152" s="3" t="s">
        <v>765</v>
      </c>
      <c r="E152" s="3" t="s">
        <v>766</v>
      </c>
      <c r="F152" s="3" t="s">
        <v>6</v>
      </c>
      <c r="G152" s="3" t="s">
        <v>11</v>
      </c>
      <c r="H152" s="3" t="s">
        <v>21</v>
      </c>
      <c r="I152" s="3" t="s">
        <v>8</v>
      </c>
      <c r="J152" s="3">
        <v>30101010</v>
      </c>
      <c r="K152" s="3" t="s">
        <v>907</v>
      </c>
      <c r="L152" s="3" t="s">
        <v>10</v>
      </c>
      <c r="M152" s="4">
        <v>141.69999999999999</v>
      </c>
      <c r="N152" s="6">
        <v>45656</v>
      </c>
      <c r="O152" s="4">
        <v>109.4</v>
      </c>
      <c r="P152" s="4">
        <f>IF(IFERROR(VLOOKUP(D152,'Adjustement coefficients'!J$3:K$51,2,FALSE),1)=0,1,IFERROR(VLOOKUP(D152,'Adjustement coefficients'!J$3:K$51,2,FALSE),1))</f>
        <v>1</v>
      </c>
      <c r="Q152" s="4">
        <f t="shared" si="10"/>
        <v>109.4</v>
      </c>
      <c r="R152" s="6">
        <v>45289</v>
      </c>
      <c r="S152" s="10"/>
      <c r="T152" s="11">
        <f t="shared" si="11"/>
        <v>0.29524680073126125</v>
      </c>
      <c r="U152" s="5">
        <v>109721186</v>
      </c>
      <c r="V152" s="12">
        <f t="shared" si="12"/>
        <v>15547492056.199999</v>
      </c>
      <c r="W152">
        <v>256</v>
      </c>
      <c r="X152" s="5">
        <v>94155</v>
      </c>
      <c r="Y152" s="5">
        <v>14357182</v>
      </c>
      <c r="Z152" s="4">
        <v>156442442.92000008</v>
      </c>
      <c r="AA152" s="4">
        <v>1822745351.6299992</v>
      </c>
      <c r="AB152" s="13">
        <f t="shared" si="13"/>
        <v>13.085150209732513</v>
      </c>
      <c r="AC152" s="5">
        <v>94310</v>
      </c>
      <c r="AD152" s="5">
        <v>18841024</v>
      </c>
      <c r="AE152" s="4">
        <v>205720716.78000003</v>
      </c>
      <c r="AF152" s="4">
        <v>2394772550.5599999</v>
      </c>
      <c r="AG152" s="13">
        <f t="shared" si="14"/>
        <v>17.171728347887161</v>
      </c>
    </row>
    <row r="153" spans="1:33" x14ac:dyDescent="0.2">
      <c r="A153" s="3">
        <v>2015595</v>
      </c>
      <c r="B153" s="3">
        <v>167612</v>
      </c>
      <c r="C153" s="3" t="s">
        <v>782</v>
      </c>
      <c r="D153" s="3" t="s">
        <v>780</v>
      </c>
      <c r="E153" s="3" t="s">
        <v>781</v>
      </c>
      <c r="F153" s="3" t="s">
        <v>6</v>
      </c>
      <c r="G153" s="3" t="s">
        <v>11</v>
      </c>
      <c r="H153" s="3" t="s">
        <v>21</v>
      </c>
      <c r="I153" s="3" t="s">
        <v>8</v>
      </c>
      <c r="J153" s="3">
        <v>30101010</v>
      </c>
      <c r="K153" s="3" t="s">
        <v>907</v>
      </c>
      <c r="L153" s="3" t="s">
        <v>10</v>
      </c>
      <c r="M153" s="4">
        <v>123.48</v>
      </c>
      <c r="N153" s="6">
        <v>45656</v>
      </c>
      <c r="O153" s="4">
        <v>103.2</v>
      </c>
      <c r="P153" s="4">
        <f>IF(IFERROR(VLOOKUP(D153,'Adjustement coefficients'!J$3:K$51,2,FALSE),1)=0,1,IFERROR(VLOOKUP(D153,'Adjustement coefficients'!J$3:K$51,2,FALSE),1))</f>
        <v>1</v>
      </c>
      <c r="Q153" s="4">
        <f t="shared" si="10"/>
        <v>103.2</v>
      </c>
      <c r="R153" s="6">
        <v>45289</v>
      </c>
      <c r="S153" s="10"/>
      <c r="T153" s="11">
        <f t="shared" si="11"/>
        <v>0.19651162790697674</v>
      </c>
      <c r="U153" s="5">
        <v>100398016</v>
      </c>
      <c r="V153" s="12">
        <f t="shared" si="12"/>
        <v>12397147015.68</v>
      </c>
      <c r="W153">
        <v>256</v>
      </c>
      <c r="X153" s="5">
        <v>83132</v>
      </c>
      <c r="Y153" s="5">
        <v>19363310</v>
      </c>
      <c r="Z153" s="4">
        <v>175353848.86000004</v>
      </c>
      <c r="AA153" s="4">
        <v>2039021776.950001</v>
      </c>
      <c r="AB153" s="13">
        <f t="shared" si="13"/>
        <v>19.286546459244772</v>
      </c>
      <c r="AC153" s="5">
        <v>83247</v>
      </c>
      <c r="AD153" s="5">
        <v>21667454</v>
      </c>
      <c r="AE153" s="4">
        <v>196399070.56</v>
      </c>
      <c r="AF153" s="4">
        <v>2281732392.7399988</v>
      </c>
      <c r="AG153" s="13">
        <f t="shared" si="14"/>
        <v>21.581555954253119</v>
      </c>
    </row>
    <row r="154" spans="1:33" x14ac:dyDescent="0.2">
      <c r="A154" s="3">
        <v>2015596</v>
      </c>
      <c r="B154" s="3">
        <v>41785</v>
      </c>
      <c r="C154" s="3" t="s">
        <v>842</v>
      </c>
      <c r="D154" s="3" t="s">
        <v>840</v>
      </c>
      <c r="E154" s="3" t="s">
        <v>841</v>
      </c>
      <c r="F154" s="3" t="s">
        <v>6</v>
      </c>
      <c r="G154" s="3" t="s">
        <v>11</v>
      </c>
      <c r="H154" s="3" t="s">
        <v>21</v>
      </c>
      <c r="I154" s="3" t="s">
        <v>8</v>
      </c>
      <c r="J154" s="3">
        <v>50101010</v>
      </c>
      <c r="K154" s="3" t="s">
        <v>911</v>
      </c>
      <c r="L154" s="3" t="s">
        <v>10</v>
      </c>
      <c r="M154" s="4">
        <v>142.19999999999999</v>
      </c>
      <c r="N154" s="6">
        <v>45656</v>
      </c>
      <c r="O154" s="4">
        <v>102.2</v>
      </c>
      <c r="P154" s="4">
        <f>IF(IFERROR(VLOOKUP(D154,'Adjustement coefficients'!J$3:K$51,2,FALSE),1)=0,1,IFERROR(VLOOKUP(D154,'Adjustement coefficients'!J$3:K$51,2,FALSE),1))</f>
        <v>1</v>
      </c>
      <c r="Q154" s="4">
        <f t="shared" si="10"/>
        <v>102.2</v>
      </c>
      <c r="R154" s="6">
        <v>45289</v>
      </c>
      <c r="S154" s="10"/>
      <c r="T154" s="11">
        <f t="shared" si="11"/>
        <v>0.39138943248532276</v>
      </c>
      <c r="U154" s="5">
        <v>134956267</v>
      </c>
      <c r="V154" s="12">
        <f t="shared" si="12"/>
        <v>19190781167.399998</v>
      </c>
      <c r="W154">
        <v>256</v>
      </c>
      <c r="X154" s="5">
        <v>75229</v>
      </c>
      <c r="Y154" s="5">
        <v>20246512</v>
      </c>
      <c r="Z154" s="4">
        <v>200531516.15000004</v>
      </c>
      <c r="AA154" s="4">
        <v>2321284142.9000001</v>
      </c>
      <c r="AB154" s="13">
        <f t="shared" si="13"/>
        <v>15.002276255907404</v>
      </c>
      <c r="AC154" s="5">
        <v>75326</v>
      </c>
      <c r="AD154" s="5">
        <v>25002278</v>
      </c>
      <c r="AE154" s="4">
        <v>246026359.54000011</v>
      </c>
      <c r="AF154" s="4">
        <v>2845968740.7599988</v>
      </c>
      <c r="AG154" s="13">
        <f t="shared" si="14"/>
        <v>18.526207456523675</v>
      </c>
    </row>
    <row r="155" spans="1:33" x14ac:dyDescent="0.2">
      <c r="A155" s="3">
        <v>2015597</v>
      </c>
      <c r="B155" s="3">
        <v>25413</v>
      </c>
      <c r="C155" s="3" t="s">
        <v>830</v>
      </c>
      <c r="D155" s="3" t="s">
        <v>828</v>
      </c>
      <c r="E155" s="3" t="s">
        <v>829</v>
      </c>
      <c r="F155" s="3" t="s">
        <v>6</v>
      </c>
      <c r="G155" s="3" t="s">
        <v>11</v>
      </c>
      <c r="H155" s="3" t="s">
        <v>21</v>
      </c>
      <c r="I155" s="3" t="s">
        <v>61</v>
      </c>
      <c r="J155" s="3">
        <v>50204000</v>
      </c>
      <c r="K155" s="3" t="s">
        <v>919</v>
      </c>
      <c r="L155" s="3" t="s">
        <v>10</v>
      </c>
      <c r="M155" s="4">
        <v>146.6</v>
      </c>
      <c r="N155" s="6">
        <v>45656</v>
      </c>
      <c r="O155" s="4">
        <v>123.45</v>
      </c>
      <c r="P155" s="4">
        <f>IF(IFERROR(VLOOKUP(D155,'Adjustement coefficients'!J$3:K$51,2,FALSE),1)=0,1,IFERROR(VLOOKUP(D155,'Adjustement coefficients'!J$3:K$51,2,FALSE),1))</f>
        <v>1</v>
      </c>
      <c r="Q155" s="4">
        <f t="shared" si="10"/>
        <v>123.45</v>
      </c>
      <c r="R155" s="6">
        <v>45289</v>
      </c>
      <c r="S155" s="10"/>
      <c r="T155" s="11">
        <f t="shared" si="11"/>
        <v>0.18752531389226401</v>
      </c>
      <c r="U155" s="5">
        <v>296040156</v>
      </c>
      <c r="V155" s="12">
        <f t="shared" si="12"/>
        <v>43399486869.599998</v>
      </c>
      <c r="W155">
        <v>256</v>
      </c>
      <c r="X155" s="5">
        <v>352703</v>
      </c>
      <c r="Y155" s="5">
        <v>98222190</v>
      </c>
      <c r="Z155" s="4">
        <v>1198357085.6499994</v>
      </c>
      <c r="AA155" s="4">
        <v>13901846289.480005</v>
      </c>
      <c r="AB155" s="13">
        <f t="shared" si="13"/>
        <v>33.178671207023683</v>
      </c>
      <c r="AC155" s="5">
        <v>352869</v>
      </c>
      <c r="AD155" s="5">
        <v>107402899</v>
      </c>
      <c r="AE155" s="4">
        <v>1310977532.8600006</v>
      </c>
      <c r="AF155" s="4">
        <v>15214862869.379997</v>
      </c>
      <c r="AG155" s="13">
        <f t="shared" si="14"/>
        <v>36.279841373951989</v>
      </c>
    </row>
    <row r="156" spans="1:33" x14ac:dyDescent="0.2">
      <c r="A156" s="3">
        <v>2015598</v>
      </c>
      <c r="B156" s="3">
        <v>41764</v>
      </c>
      <c r="C156" s="3" t="s">
        <v>603</v>
      </c>
      <c r="D156" s="3" t="s">
        <v>601</v>
      </c>
      <c r="E156" s="3" t="s">
        <v>602</v>
      </c>
      <c r="F156" s="3" t="s">
        <v>6</v>
      </c>
      <c r="G156" s="3" t="s">
        <v>11</v>
      </c>
      <c r="H156" s="3" t="s">
        <v>21</v>
      </c>
      <c r="I156" s="3" t="s">
        <v>8</v>
      </c>
      <c r="J156" s="3">
        <v>35101010</v>
      </c>
      <c r="K156" s="3" t="s">
        <v>927</v>
      </c>
      <c r="L156" s="3" t="s">
        <v>10</v>
      </c>
      <c r="M156" s="4">
        <v>227</v>
      </c>
      <c r="N156" s="6">
        <v>45656</v>
      </c>
      <c r="O156" s="4">
        <v>186.5</v>
      </c>
      <c r="P156" s="4">
        <f>IF(IFERROR(VLOOKUP(D156,'Adjustement coefficients'!J$3:K$51,2,FALSE),1)=0,1,IFERROR(VLOOKUP(D156,'Adjustement coefficients'!J$3:K$51,2,FALSE),1))</f>
        <v>1</v>
      </c>
      <c r="Q156" s="4">
        <f t="shared" si="10"/>
        <v>186.5</v>
      </c>
      <c r="R156" s="6">
        <v>45289</v>
      </c>
      <c r="S156" s="10"/>
      <c r="T156" s="11">
        <f t="shared" si="11"/>
        <v>0.21715817694369974</v>
      </c>
      <c r="U156" s="5">
        <v>101478908</v>
      </c>
      <c r="V156" s="12">
        <f t="shared" si="12"/>
        <v>23035712116</v>
      </c>
      <c r="W156">
        <v>256</v>
      </c>
      <c r="X156" s="5">
        <v>11809</v>
      </c>
      <c r="Y156" s="5">
        <v>1207698</v>
      </c>
      <c r="Z156" s="4">
        <v>22401330.619999986</v>
      </c>
      <c r="AA156" s="4">
        <v>259833406.5</v>
      </c>
      <c r="AB156" s="13">
        <f t="shared" si="13"/>
        <v>1.1900975520942736</v>
      </c>
      <c r="AC156" s="5">
        <v>11865</v>
      </c>
      <c r="AD156" s="5">
        <v>2727830</v>
      </c>
      <c r="AE156" s="4">
        <v>50610959.469999969</v>
      </c>
      <c r="AF156" s="4">
        <v>589299786</v>
      </c>
      <c r="AG156" s="13">
        <f t="shared" si="14"/>
        <v>2.688075831482144</v>
      </c>
    </row>
    <row r="157" spans="1:33" x14ac:dyDescent="0.2">
      <c r="A157" s="3">
        <v>2015599</v>
      </c>
      <c r="B157" s="3">
        <v>5526</v>
      </c>
      <c r="C157" s="3" t="s">
        <v>545</v>
      </c>
      <c r="D157" s="3" t="s">
        <v>543</v>
      </c>
      <c r="E157" s="3" t="s">
        <v>544</v>
      </c>
      <c r="F157" s="3" t="s">
        <v>6</v>
      </c>
      <c r="G157" s="3" t="s">
        <v>11</v>
      </c>
      <c r="H157" s="3" t="s">
        <v>21</v>
      </c>
      <c r="I157" s="3" t="s">
        <v>61</v>
      </c>
      <c r="J157" s="3">
        <v>55102035</v>
      </c>
      <c r="K157" s="3" t="s">
        <v>966</v>
      </c>
      <c r="L157" s="3" t="s">
        <v>10</v>
      </c>
      <c r="M157" s="4">
        <v>62.54</v>
      </c>
      <c r="N157" s="6">
        <v>45656</v>
      </c>
      <c r="O157" s="4">
        <v>68.400000000000006</v>
      </c>
      <c r="P157" s="4">
        <f>IF(IFERROR(VLOOKUP(D157,'Adjustement coefficients'!J$3:K$51,2,FALSE),1)=0,1,IFERROR(VLOOKUP(D157,'Adjustement coefficients'!J$3:K$51,2,FALSE),1))</f>
        <v>1</v>
      </c>
      <c r="Q157" s="4">
        <f t="shared" si="10"/>
        <v>68.400000000000006</v>
      </c>
      <c r="R157" s="6">
        <v>45289</v>
      </c>
      <c r="S157" s="10"/>
      <c r="T157" s="11">
        <f t="shared" si="11"/>
        <v>-8.5672514619883136E-2</v>
      </c>
      <c r="U157" s="5">
        <v>2009015998</v>
      </c>
      <c r="V157" s="12">
        <f t="shared" si="12"/>
        <v>125643860514.92</v>
      </c>
      <c r="W157">
        <v>256</v>
      </c>
      <c r="X157" s="5">
        <v>724514</v>
      </c>
      <c r="Y157" s="5">
        <v>984600911</v>
      </c>
      <c r="Z157" s="4">
        <v>5450481066.6799974</v>
      </c>
      <c r="AA157" s="4">
        <v>63418257846.82</v>
      </c>
      <c r="AB157" s="13">
        <f t="shared" si="13"/>
        <v>49.009112519769985</v>
      </c>
      <c r="AC157" s="5">
        <v>724721</v>
      </c>
      <c r="AD157" s="5">
        <v>1010062189</v>
      </c>
      <c r="AE157" s="4">
        <v>5593950614.0099993</v>
      </c>
      <c r="AF157" s="4">
        <v>65086460419.019997</v>
      </c>
      <c r="AG157" s="13">
        <f t="shared" si="14"/>
        <v>50.276463204152144</v>
      </c>
    </row>
    <row r="158" spans="1:33" x14ac:dyDescent="0.2">
      <c r="A158" s="3">
        <v>2015600</v>
      </c>
      <c r="B158" s="3">
        <v>56142</v>
      </c>
      <c r="C158" s="3" t="s">
        <v>327</v>
      </c>
      <c r="D158" s="3" t="s">
        <v>325</v>
      </c>
      <c r="E158" s="3" t="s">
        <v>326</v>
      </c>
      <c r="F158" s="3" t="s">
        <v>6</v>
      </c>
      <c r="G158" s="3" t="s">
        <v>11</v>
      </c>
      <c r="H158" s="3" t="s">
        <v>21</v>
      </c>
      <c r="I158" s="3" t="s">
        <v>8</v>
      </c>
      <c r="J158" s="3">
        <v>50202030</v>
      </c>
      <c r="K158" s="3" t="s">
        <v>937</v>
      </c>
      <c r="L158" s="3" t="s">
        <v>10</v>
      </c>
      <c r="M158" s="4">
        <v>9.9600000000000009</v>
      </c>
      <c r="N158" s="6">
        <v>45656</v>
      </c>
      <c r="O158" s="4">
        <v>9.8800000000000008</v>
      </c>
      <c r="P158" s="4">
        <f>IF(IFERROR(VLOOKUP(D158,'Adjustement coefficients'!J$3:K$51,2,FALSE),1)=0,1,IFERROR(VLOOKUP(D158,'Adjustement coefficients'!J$3:K$51,2,FALSE),1))</f>
        <v>1</v>
      </c>
      <c r="Q158" s="4">
        <f t="shared" si="10"/>
        <v>9.8800000000000008</v>
      </c>
      <c r="R158" s="6">
        <v>45289</v>
      </c>
      <c r="S158" s="10"/>
      <c r="T158" s="11">
        <f t="shared" si="11"/>
        <v>8.097165991902841E-3</v>
      </c>
      <c r="U158" s="5">
        <v>29544875</v>
      </c>
      <c r="V158" s="12">
        <f t="shared" si="12"/>
        <v>294266955</v>
      </c>
      <c r="W158">
        <v>256</v>
      </c>
      <c r="X158" s="5">
        <v>6672</v>
      </c>
      <c r="Y158" s="5">
        <v>8532368</v>
      </c>
      <c r="Z158" s="4">
        <v>8618055.1000000015</v>
      </c>
      <c r="AA158" s="4">
        <v>100048618.97999999</v>
      </c>
      <c r="AB158" s="13">
        <f t="shared" si="13"/>
        <v>28.879350479567101</v>
      </c>
      <c r="AC158" s="5">
        <v>6677</v>
      </c>
      <c r="AD158" s="5">
        <v>11207368</v>
      </c>
      <c r="AE158" s="4">
        <v>11365613.759999998</v>
      </c>
      <c r="AF158" s="4">
        <v>131629368.98000003</v>
      </c>
      <c r="AG158" s="13">
        <f t="shared" si="14"/>
        <v>37.933374231571463</v>
      </c>
    </row>
    <row r="159" spans="1:33" x14ac:dyDescent="0.2">
      <c r="A159" s="3">
        <v>2015602</v>
      </c>
      <c r="B159" s="3">
        <v>228315</v>
      </c>
      <c r="C159" s="3" t="s">
        <v>164</v>
      </c>
      <c r="D159" s="3" t="s">
        <v>1047</v>
      </c>
      <c r="E159" s="3" t="s">
        <v>163</v>
      </c>
      <c r="F159" s="3" t="s">
        <v>6</v>
      </c>
      <c r="G159" s="3" t="s">
        <v>11</v>
      </c>
      <c r="H159" s="3" t="s">
        <v>21</v>
      </c>
      <c r="I159" s="3" t="s">
        <v>32</v>
      </c>
      <c r="J159" s="3">
        <v>20103010</v>
      </c>
      <c r="K159" s="3" t="s">
        <v>922</v>
      </c>
      <c r="L159" s="3" t="s">
        <v>10</v>
      </c>
      <c r="M159" s="4">
        <v>8.1809999999999992</v>
      </c>
      <c r="N159" s="6">
        <v>45656</v>
      </c>
      <c r="O159" s="4">
        <v>0.27800000000000002</v>
      </c>
      <c r="P159" s="4">
        <f>IF(IFERROR(VLOOKUP(D159,'Adjustement coefficients'!J$3:K$51,2,FALSE),1)=0,1,IFERROR(VLOOKUP(D159,'Adjustement coefficients'!J$3:K$51,2,FALSE),1))</f>
        <v>100</v>
      </c>
      <c r="Q159" s="4">
        <f t="shared" si="10"/>
        <v>27.800000000000004</v>
      </c>
      <c r="R159" s="6">
        <v>45289</v>
      </c>
      <c r="S159" s="10"/>
      <c r="T159" s="11">
        <f t="shared" si="11"/>
        <v>28.428057553956826</v>
      </c>
      <c r="U159" s="5">
        <v>39087116</v>
      </c>
      <c r="V159" s="12">
        <f t="shared" si="12"/>
        <v>319771695.99599999</v>
      </c>
      <c r="W159">
        <v>256</v>
      </c>
      <c r="X159" s="5">
        <v>118120</v>
      </c>
      <c r="Y159" s="5">
        <v>5086398261</v>
      </c>
      <c r="Z159" s="4">
        <v>137615184.17999995</v>
      </c>
      <c r="AA159" s="4">
        <v>1582844611.46</v>
      </c>
      <c r="AB159" s="13">
        <f t="shared" si="13"/>
        <v>13012.979164285236</v>
      </c>
      <c r="AC159" s="5">
        <v>118120</v>
      </c>
      <c r="AD159" s="5">
        <v>5086398261</v>
      </c>
      <c r="AE159" s="4">
        <v>137615184.17999995</v>
      </c>
      <c r="AF159" s="4">
        <v>1582844611.46</v>
      </c>
      <c r="AG159" s="13">
        <f t="shared" si="14"/>
        <v>13012.979164285236</v>
      </c>
    </row>
    <row r="160" spans="1:33" x14ac:dyDescent="0.2">
      <c r="A160" s="3">
        <v>2015603</v>
      </c>
      <c r="B160" s="3">
        <v>219548</v>
      </c>
      <c r="C160" s="3" t="s">
        <v>142</v>
      </c>
      <c r="D160" s="3" t="s">
        <v>141</v>
      </c>
      <c r="E160" s="3" t="s">
        <v>994</v>
      </c>
      <c r="F160" s="3" t="s">
        <v>6</v>
      </c>
      <c r="G160" s="3" t="s">
        <v>11</v>
      </c>
      <c r="H160" s="3" t="s">
        <v>21</v>
      </c>
      <c r="I160" s="3" t="s">
        <v>8</v>
      </c>
      <c r="J160" s="3">
        <v>30201020</v>
      </c>
      <c r="K160" s="3" t="s">
        <v>929</v>
      </c>
      <c r="L160" s="3" t="s">
        <v>10</v>
      </c>
      <c r="M160" s="4">
        <v>10.06</v>
      </c>
      <c r="N160" s="6">
        <v>45656</v>
      </c>
      <c r="O160" s="4">
        <v>7.35</v>
      </c>
      <c r="P160" s="4">
        <f>IF(IFERROR(VLOOKUP(D160,'Adjustement coefficients'!J$3:K$51,2,FALSE),1)=0,1,IFERROR(VLOOKUP(D160,'Adjustement coefficients'!J$3:K$51,2,FALSE),1))</f>
        <v>1</v>
      </c>
      <c r="Q160" s="4">
        <f t="shared" si="10"/>
        <v>7.35</v>
      </c>
      <c r="R160" s="6">
        <v>45289</v>
      </c>
      <c r="S160" s="10"/>
      <c r="T160" s="11">
        <f t="shared" si="11"/>
        <v>0.36870748299319739</v>
      </c>
      <c r="U160" s="5">
        <v>368532152</v>
      </c>
      <c r="V160" s="12">
        <f t="shared" si="12"/>
        <v>3707433449.1200004</v>
      </c>
      <c r="W160">
        <v>256</v>
      </c>
      <c r="X160" s="5">
        <v>33940</v>
      </c>
      <c r="Y160" s="5">
        <v>76383049</v>
      </c>
      <c r="Z160" s="4">
        <v>55281043.789999984</v>
      </c>
      <c r="AA160" s="4">
        <v>642839336.32000029</v>
      </c>
      <c r="AB160" s="13">
        <f t="shared" si="13"/>
        <v>20.72629174563852</v>
      </c>
      <c r="AC160" s="5">
        <v>33981</v>
      </c>
      <c r="AD160" s="5">
        <v>100834951</v>
      </c>
      <c r="AE160" s="4">
        <v>74906232.859999985</v>
      </c>
      <c r="AF160" s="4">
        <v>869702767.68000031</v>
      </c>
      <c r="AG160" s="13">
        <f t="shared" si="14"/>
        <v>27.361235770820887</v>
      </c>
    </row>
    <row r="161" spans="1:33" x14ac:dyDescent="0.2">
      <c r="A161" s="3">
        <v>2015604</v>
      </c>
      <c r="B161" s="3">
        <v>82729</v>
      </c>
      <c r="C161" s="3" t="s">
        <v>758</v>
      </c>
      <c r="D161" s="3" t="s">
        <v>757</v>
      </c>
      <c r="E161" s="3" t="s">
        <v>1048</v>
      </c>
      <c r="F161" s="3" t="s">
        <v>6</v>
      </c>
      <c r="G161" s="3" t="s">
        <v>11</v>
      </c>
      <c r="H161" s="3" t="s">
        <v>21</v>
      </c>
      <c r="I161" s="3" t="s">
        <v>32</v>
      </c>
      <c r="J161" s="3">
        <v>30101010</v>
      </c>
      <c r="K161" s="3" t="s">
        <v>907</v>
      </c>
      <c r="L161" s="3" t="s">
        <v>10</v>
      </c>
      <c r="M161" s="4">
        <v>146.6</v>
      </c>
      <c r="N161" s="6">
        <v>45656</v>
      </c>
      <c r="O161" s="4">
        <v>128.9</v>
      </c>
      <c r="P161" s="4">
        <f>IF(IFERROR(VLOOKUP(D161,'Adjustement coefficients'!J$3:K$51,2,FALSE),1)=0,1,IFERROR(VLOOKUP(D161,'Adjustement coefficients'!J$3:K$51,2,FALSE),1))</f>
        <v>1</v>
      </c>
      <c r="Q161" s="4">
        <f t="shared" si="10"/>
        <v>128.9</v>
      </c>
      <c r="R161" s="6">
        <v>45289</v>
      </c>
      <c r="S161" s="10"/>
      <c r="T161" s="11">
        <f t="shared" si="11"/>
        <v>0.13731574864235832</v>
      </c>
      <c r="U161" s="5">
        <v>375456307</v>
      </c>
      <c r="V161" s="12">
        <f t="shared" si="12"/>
        <v>55041894606.199997</v>
      </c>
      <c r="W161">
        <v>256</v>
      </c>
      <c r="X161" s="5">
        <v>108844</v>
      </c>
      <c r="Y161" s="5">
        <v>37087691</v>
      </c>
      <c r="Z161" s="4">
        <v>435038491.96000004</v>
      </c>
      <c r="AA161" s="4">
        <v>5073757488.3999996</v>
      </c>
      <c r="AB161" s="13">
        <f t="shared" si="13"/>
        <v>9.8780311606271667</v>
      </c>
      <c r="AC161" s="5">
        <v>109086</v>
      </c>
      <c r="AD161" s="5">
        <v>43174331</v>
      </c>
      <c r="AE161" s="4">
        <v>506668430.04000002</v>
      </c>
      <c r="AF161" s="4">
        <v>5906466509.5099983</v>
      </c>
      <c r="AG161" s="13">
        <f t="shared" si="14"/>
        <v>11.499162537706418</v>
      </c>
    </row>
    <row r="162" spans="1:33" x14ac:dyDescent="0.2">
      <c r="A162" s="3">
        <v>2015605</v>
      </c>
      <c r="B162" s="3">
        <v>201463</v>
      </c>
      <c r="C162" s="3" t="s">
        <v>508</v>
      </c>
      <c r="D162" s="3" t="s">
        <v>506</v>
      </c>
      <c r="E162" s="3" t="s">
        <v>507</v>
      </c>
      <c r="F162" s="3" t="s">
        <v>6</v>
      </c>
      <c r="G162" s="3" t="s">
        <v>11</v>
      </c>
      <c r="H162" s="3" t="s">
        <v>21</v>
      </c>
      <c r="I162" s="3" t="s">
        <v>8</v>
      </c>
      <c r="J162" s="3">
        <v>10102015</v>
      </c>
      <c r="K162" s="3" t="s">
        <v>965</v>
      </c>
      <c r="L162" s="3" t="s">
        <v>10</v>
      </c>
      <c r="M162" s="4">
        <v>6.88</v>
      </c>
      <c r="N162" s="6">
        <v>45656</v>
      </c>
      <c r="O162" s="4">
        <v>7.1</v>
      </c>
      <c r="P162" s="4">
        <f>IF(IFERROR(VLOOKUP(D162,'Adjustement coefficients'!J$3:K$51,2,FALSE),1)=0,1,IFERROR(VLOOKUP(D162,'Adjustement coefficients'!J$3:K$51,2,FALSE),1))</f>
        <v>1</v>
      </c>
      <c r="Q162" s="4">
        <f t="shared" si="10"/>
        <v>7.1</v>
      </c>
      <c r="R162" s="6">
        <v>45289</v>
      </c>
      <c r="S162" s="10"/>
      <c r="T162" s="11">
        <f t="shared" si="11"/>
        <v>-3.0985915492957712E-2</v>
      </c>
      <c r="U162" s="5">
        <v>115154535</v>
      </c>
      <c r="V162" s="12">
        <f t="shared" si="12"/>
        <v>792263200.79999995</v>
      </c>
      <c r="W162">
        <v>256</v>
      </c>
      <c r="X162" s="5">
        <v>16698</v>
      </c>
      <c r="Y162" s="5">
        <v>31480767</v>
      </c>
      <c r="Z162" s="4">
        <v>21191023.169999991</v>
      </c>
      <c r="AA162" s="4">
        <v>245472493.59999999</v>
      </c>
      <c r="AB162" s="13">
        <f t="shared" si="13"/>
        <v>27.337843880833702</v>
      </c>
      <c r="AC162" s="5">
        <v>16743</v>
      </c>
      <c r="AD162" s="5">
        <v>40250724</v>
      </c>
      <c r="AE162" s="4">
        <v>27112050.48999998</v>
      </c>
      <c r="AF162" s="4">
        <v>313811176.10999978</v>
      </c>
      <c r="AG162" s="13">
        <f t="shared" si="14"/>
        <v>34.953659445544197</v>
      </c>
    </row>
    <row r="163" spans="1:33" x14ac:dyDescent="0.2">
      <c r="A163" s="3">
        <v>2015606</v>
      </c>
      <c r="B163" s="3">
        <v>183394</v>
      </c>
      <c r="C163" s="3" t="s">
        <v>720</v>
      </c>
      <c r="D163" s="3" t="s">
        <v>718</v>
      </c>
      <c r="E163" s="3" t="s">
        <v>719</v>
      </c>
      <c r="F163" s="3" t="s">
        <v>6</v>
      </c>
      <c r="G163" s="3" t="s">
        <v>11</v>
      </c>
      <c r="H163" s="3" t="s">
        <v>21</v>
      </c>
      <c r="I163" s="3" t="s">
        <v>8</v>
      </c>
      <c r="J163" s="3">
        <v>40202010</v>
      </c>
      <c r="K163" s="3" t="s">
        <v>932</v>
      </c>
      <c r="L163" s="3" t="s">
        <v>10</v>
      </c>
      <c r="M163" s="4">
        <v>36.1</v>
      </c>
      <c r="N163" s="6">
        <v>45656</v>
      </c>
      <c r="O163" s="4">
        <v>33.1</v>
      </c>
      <c r="P163" s="4">
        <f>IF(IFERROR(VLOOKUP(D163,'Adjustement coefficients'!J$3:K$51,2,FALSE),1)=0,1,IFERROR(VLOOKUP(D163,'Adjustement coefficients'!J$3:K$51,2,FALSE),1))</f>
        <v>1</v>
      </c>
      <c r="Q163" s="4">
        <f t="shared" si="10"/>
        <v>33.1</v>
      </c>
      <c r="R163" s="6">
        <v>45289</v>
      </c>
      <c r="S163" s="10"/>
      <c r="T163" s="11">
        <f t="shared" si="11"/>
        <v>9.0634441087613288E-2</v>
      </c>
      <c r="U163" s="5">
        <v>93765688</v>
      </c>
      <c r="V163" s="12">
        <f t="shared" si="12"/>
        <v>3384941336.8000002</v>
      </c>
      <c r="W163">
        <v>256</v>
      </c>
      <c r="X163" s="5">
        <v>27168</v>
      </c>
      <c r="Y163" s="5">
        <v>7895147</v>
      </c>
      <c r="Z163" s="4">
        <v>23835610.609999992</v>
      </c>
      <c r="AA163" s="4">
        <v>276806124.20999986</v>
      </c>
      <c r="AB163" s="13">
        <f t="shared" si="13"/>
        <v>8.4200811281841172</v>
      </c>
      <c r="AC163" s="5">
        <v>27184</v>
      </c>
      <c r="AD163" s="5">
        <v>11623200</v>
      </c>
      <c r="AE163" s="4">
        <v>34729099.959999949</v>
      </c>
      <c r="AF163" s="4">
        <v>401724626.11000007</v>
      </c>
      <c r="AG163" s="13">
        <f t="shared" si="14"/>
        <v>12.396005668939367</v>
      </c>
    </row>
    <row r="164" spans="1:33" x14ac:dyDescent="0.2">
      <c r="A164" s="3">
        <v>2015608</v>
      </c>
      <c r="B164" s="3">
        <v>213630</v>
      </c>
      <c r="C164" s="3" t="s">
        <v>532</v>
      </c>
      <c r="D164" s="3" t="s">
        <v>531</v>
      </c>
      <c r="E164" s="3" t="s">
        <v>1024</v>
      </c>
      <c r="F164" s="3" t="s">
        <v>6</v>
      </c>
      <c r="G164" s="3" t="s">
        <v>11</v>
      </c>
      <c r="H164" s="3" t="s">
        <v>21</v>
      </c>
      <c r="I164" s="3" t="s">
        <v>8</v>
      </c>
      <c r="J164" s="3">
        <v>20103010</v>
      </c>
      <c r="K164" s="3" t="s">
        <v>922</v>
      </c>
      <c r="L164" s="3" t="s">
        <v>10</v>
      </c>
      <c r="M164" s="4">
        <v>2.63</v>
      </c>
      <c r="N164" s="6">
        <v>45656</v>
      </c>
      <c r="O164" s="4">
        <v>1.29</v>
      </c>
      <c r="P164" s="4">
        <f>IF(IFERROR(VLOOKUP(D164,'Adjustement coefficients'!J$3:K$51,2,FALSE),1)=0,1,IFERROR(VLOOKUP(D164,'Adjustement coefficients'!J$3:K$51,2,FALSE),1))</f>
        <v>1</v>
      </c>
      <c r="Q164" s="4">
        <f t="shared" si="10"/>
        <v>1.29</v>
      </c>
      <c r="R164" s="6">
        <v>45289</v>
      </c>
      <c r="S164" s="10"/>
      <c r="T164" s="11">
        <f t="shared" si="11"/>
        <v>1.0387596899224805</v>
      </c>
      <c r="U164" s="5">
        <v>280492395</v>
      </c>
      <c r="V164" s="12">
        <f t="shared" si="12"/>
        <v>737694998.85000002</v>
      </c>
      <c r="W164">
        <v>256</v>
      </c>
      <c r="X164" s="5">
        <v>92392</v>
      </c>
      <c r="Y164" s="5">
        <v>409486717</v>
      </c>
      <c r="Z164" s="4">
        <v>89338333.109999999</v>
      </c>
      <c r="AA164" s="4">
        <v>1040968148.6600001</v>
      </c>
      <c r="AB164" s="13">
        <f t="shared" si="13"/>
        <v>145.98852742513751</v>
      </c>
      <c r="AC164" s="5">
        <v>92399</v>
      </c>
      <c r="AD164" s="5">
        <v>468877587</v>
      </c>
      <c r="AE164" s="4">
        <v>102215749.92999999</v>
      </c>
      <c r="AF164" s="4">
        <v>1191114814.8600004</v>
      </c>
      <c r="AG164" s="13">
        <f t="shared" si="14"/>
        <v>167.16231718154069</v>
      </c>
    </row>
    <row r="165" spans="1:33" x14ac:dyDescent="0.2">
      <c r="A165" s="3">
        <v>2015610</v>
      </c>
      <c r="B165" s="3">
        <v>175799</v>
      </c>
      <c r="C165" s="3" t="s">
        <v>319</v>
      </c>
      <c r="D165" s="3" t="s">
        <v>317</v>
      </c>
      <c r="E165" s="3" t="s">
        <v>318</v>
      </c>
      <c r="F165" s="3" t="s">
        <v>6</v>
      </c>
      <c r="G165" s="3" t="s">
        <v>11</v>
      </c>
      <c r="H165" s="3" t="s">
        <v>21</v>
      </c>
      <c r="I165" s="3" t="s">
        <v>61</v>
      </c>
      <c r="J165" s="3">
        <v>30302010</v>
      </c>
      <c r="K165" s="3" t="s">
        <v>952</v>
      </c>
      <c r="L165" s="3" t="s">
        <v>10</v>
      </c>
      <c r="M165" s="4">
        <v>201</v>
      </c>
      <c r="N165" s="6">
        <v>45656</v>
      </c>
      <c r="O165" s="4">
        <v>187.5</v>
      </c>
      <c r="P165" s="4">
        <f>IF(IFERROR(VLOOKUP(D165,'Adjustement coefficients'!J$3:K$51,2,FALSE),1)=0,1,IFERROR(VLOOKUP(D165,'Adjustement coefficients'!J$3:K$51,2,FALSE),1))</f>
        <v>1</v>
      </c>
      <c r="Q165" s="4">
        <f t="shared" si="10"/>
        <v>187.5</v>
      </c>
      <c r="R165" s="6">
        <v>45289</v>
      </c>
      <c r="S165" s="10"/>
      <c r="T165" s="11">
        <f t="shared" si="11"/>
        <v>7.1999999999999995E-2</v>
      </c>
      <c r="U165" s="5">
        <v>500000000</v>
      </c>
      <c r="V165" s="12">
        <f t="shared" si="12"/>
        <v>100500000000</v>
      </c>
      <c r="W165">
        <v>256</v>
      </c>
      <c r="X165" s="5">
        <v>199571</v>
      </c>
      <c r="Y165" s="5">
        <v>68725438</v>
      </c>
      <c r="Z165" s="4">
        <v>1082913584.3299994</v>
      </c>
      <c r="AA165" s="4">
        <v>12595286390.500002</v>
      </c>
      <c r="AB165" s="13">
        <f t="shared" si="13"/>
        <v>13.7450876</v>
      </c>
      <c r="AC165" s="5">
        <v>199753</v>
      </c>
      <c r="AD165" s="5">
        <v>74888051</v>
      </c>
      <c r="AE165" s="4">
        <v>1181850387.1099992</v>
      </c>
      <c r="AF165" s="4">
        <v>13744589872.410007</v>
      </c>
      <c r="AG165" s="13">
        <f t="shared" si="14"/>
        <v>14.977610199999999</v>
      </c>
    </row>
    <row r="166" spans="1:33" x14ac:dyDescent="0.2">
      <c r="A166" s="3">
        <v>2015611</v>
      </c>
      <c r="B166" s="3">
        <v>170747</v>
      </c>
      <c r="C166" s="3" t="s">
        <v>871</v>
      </c>
      <c r="D166" s="3" t="s">
        <v>872</v>
      </c>
      <c r="E166" s="3" t="s">
        <v>873</v>
      </c>
      <c r="F166" s="3" t="s">
        <v>6</v>
      </c>
      <c r="G166" s="3" t="s">
        <v>11</v>
      </c>
      <c r="H166" s="3" t="s">
        <v>21</v>
      </c>
      <c r="I166" s="3" t="s">
        <v>8</v>
      </c>
      <c r="J166" s="3">
        <v>50206060</v>
      </c>
      <c r="K166" s="3" t="s">
        <v>957</v>
      </c>
      <c r="L166" s="3" t="s">
        <v>10</v>
      </c>
      <c r="M166" s="4">
        <v>399</v>
      </c>
      <c r="N166" s="6">
        <v>45656</v>
      </c>
      <c r="O166" s="4">
        <v>353</v>
      </c>
      <c r="P166" s="4">
        <f>IF(IFERROR(VLOOKUP(D166,'Adjustement coefficients'!J$3:K$51,2,FALSE),1)=0,1,IFERROR(VLOOKUP(D166,'Adjustement coefficients'!J$3:K$51,2,FALSE),1))</f>
        <v>1</v>
      </c>
      <c r="Q166" s="4">
        <f t="shared" si="10"/>
        <v>353</v>
      </c>
      <c r="R166" s="6">
        <v>45289</v>
      </c>
      <c r="S166" s="10"/>
      <c r="T166" s="11">
        <f t="shared" si="11"/>
        <v>0.13031161473087818</v>
      </c>
      <c r="U166" s="5">
        <v>10580000</v>
      </c>
      <c r="V166" s="12">
        <f t="shared" si="12"/>
        <v>4221420000</v>
      </c>
      <c r="W166">
        <v>256</v>
      </c>
      <c r="X166" s="5">
        <v>22248</v>
      </c>
      <c r="Y166" s="5">
        <v>1418171</v>
      </c>
      <c r="Z166" s="4">
        <v>46693003.269999988</v>
      </c>
      <c r="AA166" s="4">
        <v>544323680.5</v>
      </c>
      <c r="AB166" s="13">
        <f t="shared" si="13"/>
        <v>13.404262759924384</v>
      </c>
      <c r="AC166" s="5">
        <v>22289</v>
      </c>
      <c r="AD166" s="5">
        <v>2215817</v>
      </c>
      <c r="AE166" s="4">
        <v>72246388.790000007</v>
      </c>
      <c r="AF166" s="4">
        <v>838906088.5</v>
      </c>
      <c r="AG166" s="13">
        <f t="shared" si="14"/>
        <v>20.943449905482041</v>
      </c>
    </row>
    <row r="167" spans="1:33" x14ac:dyDescent="0.2">
      <c r="A167" s="3">
        <v>2015612</v>
      </c>
      <c r="B167" s="3">
        <v>170747</v>
      </c>
      <c r="C167" s="3" t="s">
        <v>871</v>
      </c>
      <c r="D167" s="3" t="s">
        <v>869</v>
      </c>
      <c r="E167" s="3" t="s">
        <v>870</v>
      </c>
      <c r="F167" s="3" t="s">
        <v>6</v>
      </c>
      <c r="G167" s="3" t="s">
        <v>11</v>
      </c>
      <c r="H167" s="3" t="s">
        <v>21</v>
      </c>
      <c r="I167" s="3" t="s">
        <v>8</v>
      </c>
      <c r="J167" s="3">
        <v>50206060</v>
      </c>
      <c r="K167" s="3" t="s">
        <v>957</v>
      </c>
      <c r="L167" s="3" t="s">
        <v>10</v>
      </c>
      <c r="M167" s="4">
        <v>409.5</v>
      </c>
      <c r="N167" s="6">
        <v>45656</v>
      </c>
      <c r="O167" s="4">
        <v>364.5</v>
      </c>
      <c r="P167" s="4">
        <f>IF(IFERROR(VLOOKUP(D167,'Adjustement coefficients'!J$3:K$51,2,FALSE),1)=0,1,IFERROR(VLOOKUP(D167,'Adjustement coefficients'!J$3:K$51,2,FALSE),1))</f>
        <v>1</v>
      </c>
      <c r="Q167" s="4">
        <f t="shared" si="10"/>
        <v>364.5</v>
      </c>
      <c r="R167" s="6">
        <v>45289</v>
      </c>
      <c r="S167" s="10"/>
      <c r="T167" s="11">
        <f t="shared" si="11"/>
        <v>0.12345679012345678</v>
      </c>
      <c r="U167" s="5">
        <v>34000000</v>
      </c>
      <c r="V167" s="12">
        <f t="shared" si="12"/>
        <v>13923000000</v>
      </c>
      <c r="W167">
        <v>256</v>
      </c>
      <c r="X167" s="5">
        <v>70211</v>
      </c>
      <c r="Y167" s="5">
        <v>5019631</v>
      </c>
      <c r="Z167" s="4">
        <v>172179901.24999997</v>
      </c>
      <c r="AA167" s="4">
        <v>2001518557.5</v>
      </c>
      <c r="AB167" s="13">
        <f t="shared" si="13"/>
        <v>14.763620588235293</v>
      </c>
      <c r="AC167" s="5">
        <v>70276</v>
      </c>
      <c r="AD167" s="5">
        <v>6081792</v>
      </c>
      <c r="AE167" s="4">
        <v>207218450.11999995</v>
      </c>
      <c r="AF167" s="4">
        <v>2404564251.4499998</v>
      </c>
      <c r="AG167" s="13">
        <f t="shared" si="14"/>
        <v>17.887623529411766</v>
      </c>
    </row>
    <row r="168" spans="1:33" x14ac:dyDescent="0.2">
      <c r="A168" s="3">
        <v>2015613</v>
      </c>
      <c r="B168" s="3">
        <v>170741</v>
      </c>
      <c r="C168" s="3" t="s">
        <v>860</v>
      </c>
      <c r="D168" s="3" t="s">
        <v>858</v>
      </c>
      <c r="E168" s="3" t="s">
        <v>859</v>
      </c>
      <c r="F168" s="3" t="s">
        <v>6</v>
      </c>
      <c r="G168" s="3" t="s">
        <v>11</v>
      </c>
      <c r="H168" s="3" t="s">
        <v>21</v>
      </c>
      <c r="I168" s="3" t="s">
        <v>444</v>
      </c>
      <c r="J168" s="3">
        <v>50206030</v>
      </c>
      <c r="K168" s="3" t="s">
        <v>905</v>
      </c>
      <c r="L168" s="3" t="s">
        <v>10</v>
      </c>
      <c r="M168" s="4">
        <v>93.5</v>
      </c>
      <c r="N168" s="6">
        <v>45656</v>
      </c>
      <c r="O168" s="4">
        <v>89</v>
      </c>
      <c r="P168" s="4">
        <f>IF(IFERROR(VLOOKUP(D168,'Adjustement coefficients'!J$3:K$51,2,FALSE),1)=0,1,IFERROR(VLOOKUP(D168,'Adjustement coefficients'!J$3:K$51,2,FALSE),1))</f>
        <v>1</v>
      </c>
      <c r="Q168" s="4">
        <f t="shared" si="10"/>
        <v>89</v>
      </c>
      <c r="R168" s="6">
        <v>45289</v>
      </c>
      <c r="S168" s="10"/>
      <c r="T168" s="11">
        <f t="shared" si="11"/>
        <v>5.0561797752808987E-2</v>
      </c>
      <c r="U168" s="5">
        <v>423104938</v>
      </c>
      <c r="V168" s="12">
        <f t="shared" si="12"/>
        <v>39560311703</v>
      </c>
      <c r="W168">
        <v>256</v>
      </c>
      <c r="X168" s="5">
        <v>334636</v>
      </c>
      <c r="Y168" s="5">
        <v>120363988</v>
      </c>
      <c r="Z168" s="4">
        <v>1111643319.6400006</v>
      </c>
      <c r="AA168" s="4">
        <v>12940433418.149992</v>
      </c>
      <c r="AB168" s="13">
        <f t="shared" si="13"/>
        <v>28.447786161266684</v>
      </c>
      <c r="AC168" s="5">
        <v>334739</v>
      </c>
      <c r="AD168" s="5">
        <v>127005596</v>
      </c>
      <c r="AE168" s="4">
        <v>1169654197.6100004</v>
      </c>
      <c r="AF168" s="4">
        <v>13604402057.729992</v>
      </c>
      <c r="AG168" s="13">
        <f t="shared" si="14"/>
        <v>30.017516836449687</v>
      </c>
    </row>
    <row r="169" spans="1:33" x14ac:dyDescent="0.2">
      <c r="A169" s="3">
        <v>2015614</v>
      </c>
      <c r="B169" s="3">
        <v>169920</v>
      </c>
      <c r="C169" s="3" t="s">
        <v>615</v>
      </c>
      <c r="D169" s="3" t="s">
        <v>613</v>
      </c>
      <c r="E169" s="3" t="s">
        <v>614</v>
      </c>
      <c r="F169" s="3" t="s">
        <v>6</v>
      </c>
      <c r="G169" s="3" t="s">
        <v>11</v>
      </c>
      <c r="H169" s="3" t="s">
        <v>21</v>
      </c>
      <c r="I169" s="3" t="s">
        <v>8</v>
      </c>
      <c r="J169" s="3">
        <v>60101010</v>
      </c>
      <c r="K169" s="3" t="s">
        <v>916</v>
      </c>
      <c r="L169" s="3" t="s">
        <v>10</v>
      </c>
      <c r="M169" s="4">
        <v>27.8</v>
      </c>
      <c r="N169" s="6">
        <v>45656</v>
      </c>
      <c r="O169" s="4">
        <v>27.04</v>
      </c>
      <c r="P169" s="4">
        <f>IF(IFERROR(VLOOKUP(D169,'Adjustement coefficients'!J$3:K$51,2,FALSE),1)=0,1,IFERROR(VLOOKUP(D169,'Adjustement coefficients'!J$3:K$51,2,FALSE),1))</f>
        <v>1</v>
      </c>
      <c r="Q169" s="4">
        <f t="shared" si="10"/>
        <v>27.04</v>
      </c>
      <c r="R169" s="6">
        <v>45289</v>
      </c>
      <c r="S169" s="10"/>
      <c r="T169" s="11">
        <f t="shared" si="11"/>
        <v>2.8106508875739705E-2</v>
      </c>
      <c r="U169" s="5">
        <v>116944048</v>
      </c>
      <c r="V169" s="12">
        <f t="shared" si="12"/>
        <v>3251044534.4000001</v>
      </c>
      <c r="W169">
        <v>256</v>
      </c>
      <c r="X169" s="5">
        <v>95294</v>
      </c>
      <c r="Y169" s="5">
        <v>73688582</v>
      </c>
      <c r="Z169" s="4">
        <v>186510363.59999996</v>
      </c>
      <c r="AA169" s="4">
        <v>2158585006.1000004</v>
      </c>
      <c r="AB169" s="13">
        <f t="shared" si="13"/>
        <v>63.011827673350254</v>
      </c>
      <c r="AC169" s="5">
        <v>95380</v>
      </c>
      <c r="AD169" s="5">
        <v>89846192</v>
      </c>
      <c r="AE169" s="4">
        <v>228078656.07999989</v>
      </c>
      <c r="AF169" s="4">
        <v>2641490943.8500004</v>
      </c>
      <c r="AG169" s="13">
        <f t="shared" si="14"/>
        <v>76.828358122167955</v>
      </c>
    </row>
    <row r="170" spans="1:33" x14ac:dyDescent="0.2">
      <c r="A170" s="3">
        <v>2015615</v>
      </c>
      <c r="B170" s="3">
        <v>147100</v>
      </c>
      <c r="C170" s="3" t="s">
        <v>623</v>
      </c>
      <c r="D170" s="3" t="s">
        <v>621</v>
      </c>
      <c r="E170" s="3" t="s">
        <v>622</v>
      </c>
      <c r="F170" s="3" t="s">
        <v>6</v>
      </c>
      <c r="G170" s="3" t="s">
        <v>11</v>
      </c>
      <c r="H170" s="3" t="s">
        <v>21</v>
      </c>
      <c r="I170" s="3" t="s">
        <v>8</v>
      </c>
      <c r="J170" s="3">
        <v>20103010</v>
      </c>
      <c r="K170" s="3" t="s">
        <v>922</v>
      </c>
      <c r="L170" s="3" t="s">
        <v>10</v>
      </c>
      <c r="M170" s="4">
        <v>1.1879999999999999</v>
      </c>
      <c r="N170" s="6">
        <v>45656</v>
      </c>
      <c r="O170" s="4">
        <v>2.0950000000000002</v>
      </c>
      <c r="P170" s="4">
        <f>IF(IFERROR(VLOOKUP(D170,'Adjustement coefficients'!J$3:K$51,2,FALSE),1)=0,1,IFERROR(VLOOKUP(D170,'Adjustement coefficients'!J$3:K$51,2,FALSE),1))</f>
        <v>1</v>
      </c>
      <c r="Q170" s="4">
        <f t="shared" si="10"/>
        <v>2.0950000000000002</v>
      </c>
      <c r="R170" s="6">
        <v>45289</v>
      </c>
      <c r="S170" s="10"/>
      <c r="T170" s="11">
        <f t="shared" si="11"/>
        <v>-0.43293556085918861</v>
      </c>
      <c r="U170" s="5">
        <v>37326390</v>
      </c>
      <c r="V170" s="12">
        <f t="shared" si="12"/>
        <v>44343751.32</v>
      </c>
      <c r="W170">
        <v>256</v>
      </c>
      <c r="X170" s="5">
        <v>13088</v>
      </c>
      <c r="Y170" s="5">
        <v>51395699</v>
      </c>
      <c r="Z170" s="4">
        <v>9363262.6200000048</v>
      </c>
      <c r="AA170" s="4">
        <v>107545876.13000003</v>
      </c>
      <c r="AB170" s="13">
        <f t="shared" si="13"/>
        <v>137.69265926868363</v>
      </c>
      <c r="AC170" s="5">
        <v>13088</v>
      </c>
      <c r="AD170" s="5">
        <v>51395699</v>
      </c>
      <c r="AE170" s="4">
        <v>9363262.6200000048</v>
      </c>
      <c r="AF170" s="4">
        <v>107545876.13000003</v>
      </c>
      <c r="AG170" s="13">
        <f t="shared" si="14"/>
        <v>137.69265926868363</v>
      </c>
    </row>
    <row r="171" spans="1:33" x14ac:dyDescent="0.2">
      <c r="A171" s="3">
        <v>2015616</v>
      </c>
      <c r="B171" s="3">
        <v>167798</v>
      </c>
      <c r="C171" s="3" t="s">
        <v>618</v>
      </c>
      <c r="D171" s="3" t="s">
        <v>616</v>
      </c>
      <c r="E171" s="3" t="s">
        <v>617</v>
      </c>
      <c r="F171" s="3" t="s">
        <v>6</v>
      </c>
      <c r="G171" s="3" t="s">
        <v>11</v>
      </c>
      <c r="H171" s="3" t="s">
        <v>21</v>
      </c>
      <c r="I171" s="3" t="s">
        <v>8</v>
      </c>
      <c r="J171" s="3">
        <v>30101010</v>
      </c>
      <c r="K171" s="3" t="s">
        <v>907</v>
      </c>
      <c r="L171" s="3" t="s">
        <v>10</v>
      </c>
      <c r="M171" s="4">
        <v>67.599999999999994</v>
      </c>
      <c r="N171" s="6">
        <v>45656</v>
      </c>
      <c r="O171" s="4">
        <v>53.9</v>
      </c>
      <c r="P171" s="4">
        <f>IF(IFERROR(VLOOKUP(D171,'Adjustement coefficients'!J$3:K$51,2,FALSE),1)=0,1,IFERROR(VLOOKUP(D171,'Adjustement coefficients'!J$3:K$51,2,FALSE),1))</f>
        <v>1</v>
      </c>
      <c r="Q171" s="4">
        <f t="shared" si="10"/>
        <v>53.9</v>
      </c>
      <c r="R171" s="6">
        <v>45289</v>
      </c>
      <c r="S171" s="10"/>
      <c r="T171" s="11">
        <f t="shared" si="11"/>
        <v>0.25417439703153982</v>
      </c>
      <c r="U171" s="5">
        <v>76782423</v>
      </c>
      <c r="V171" s="12">
        <f t="shared" si="12"/>
        <v>5190491794.7999992</v>
      </c>
      <c r="W171">
        <v>256</v>
      </c>
      <c r="X171" s="5">
        <v>20052</v>
      </c>
      <c r="Y171" s="5">
        <v>5461185</v>
      </c>
      <c r="Z171" s="4">
        <v>28698150.470000003</v>
      </c>
      <c r="AA171" s="4">
        <v>334523821.04999995</v>
      </c>
      <c r="AB171" s="13">
        <f t="shared" si="13"/>
        <v>7.1125457971025474</v>
      </c>
      <c r="AC171" s="5">
        <v>20085</v>
      </c>
      <c r="AD171" s="5">
        <v>8460004</v>
      </c>
      <c r="AE171" s="4">
        <v>44475462.489999972</v>
      </c>
      <c r="AF171" s="4">
        <v>516910499.25000006</v>
      </c>
      <c r="AG171" s="13">
        <f t="shared" si="14"/>
        <v>11.01815190177054</v>
      </c>
    </row>
    <row r="172" spans="1:33" x14ac:dyDescent="0.2">
      <c r="A172" s="3">
        <v>2015618</v>
      </c>
      <c r="B172" s="3">
        <v>148505</v>
      </c>
      <c r="C172" s="3" t="s">
        <v>280</v>
      </c>
      <c r="D172" s="3" t="s">
        <v>278</v>
      </c>
      <c r="E172" s="3" t="s">
        <v>279</v>
      </c>
      <c r="F172" s="3" t="s">
        <v>6</v>
      </c>
      <c r="G172" s="3" t="s">
        <v>11</v>
      </c>
      <c r="H172" s="3" t="s">
        <v>21</v>
      </c>
      <c r="I172" s="3" t="s">
        <v>8</v>
      </c>
      <c r="J172" s="3">
        <v>50203000</v>
      </c>
      <c r="K172" s="3" t="s">
        <v>933</v>
      </c>
      <c r="L172" s="3" t="s">
        <v>10</v>
      </c>
      <c r="M172" s="4">
        <v>69.400000000000006</v>
      </c>
      <c r="N172" s="6">
        <v>45656</v>
      </c>
      <c r="O172" s="4">
        <v>38</v>
      </c>
      <c r="P172" s="4">
        <f>IF(IFERROR(VLOOKUP(D172,'Adjustement coefficients'!J$3:K$51,2,FALSE),1)=0,1,IFERROR(VLOOKUP(D172,'Adjustement coefficients'!J$3:K$51,2,FALSE),1))</f>
        <v>1</v>
      </c>
      <c r="Q172" s="4">
        <f t="shared" si="10"/>
        <v>38</v>
      </c>
      <c r="R172" s="6">
        <v>45289</v>
      </c>
      <c r="S172" s="10"/>
      <c r="T172" s="11">
        <f t="shared" si="11"/>
        <v>0.82631578947368434</v>
      </c>
      <c r="U172" s="5">
        <v>36892150</v>
      </c>
      <c r="V172" s="12">
        <f t="shared" si="12"/>
        <v>2560315210</v>
      </c>
      <c r="W172">
        <v>256</v>
      </c>
      <c r="X172" s="5">
        <v>22936</v>
      </c>
      <c r="Y172" s="5">
        <v>9970302</v>
      </c>
      <c r="Z172" s="4">
        <v>49009251.009999983</v>
      </c>
      <c r="AA172" s="4">
        <v>573351560.00000012</v>
      </c>
      <c r="AB172" s="13">
        <f t="shared" si="13"/>
        <v>27.025537953196004</v>
      </c>
      <c r="AC172" s="5">
        <v>23046</v>
      </c>
      <c r="AD172" s="5">
        <v>21725741</v>
      </c>
      <c r="AE172" s="4">
        <v>102736163.61999999</v>
      </c>
      <c r="AF172" s="4">
        <v>1201566862.05</v>
      </c>
      <c r="AG172" s="13">
        <f t="shared" si="14"/>
        <v>58.88987494629616</v>
      </c>
    </row>
    <row r="173" spans="1:33" x14ac:dyDescent="0.2">
      <c r="A173" s="3">
        <v>2015619</v>
      </c>
      <c r="B173" s="3">
        <v>141212</v>
      </c>
      <c r="C173" s="3" t="s">
        <v>567</v>
      </c>
      <c r="D173" s="3" t="s">
        <v>566</v>
      </c>
      <c r="E173" s="3" t="s">
        <v>995</v>
      </c>
      <c r="F173" s="3" t="s">
        <v>6</v>
      </c>
      <c r="G173" s="3" t="s">
        <v>11</v>
      </c>
      <c r="H173" s="3" t="s">
        <v>21</v>
      </c>
      <c r="I173" s="3" t="s">
        <v>8</v>
      </c>
      <c r="J173" s="3">
        <v>60101010</v>
      </c>
      <c r="K173" s="3" t="s">
        <v>916</v>
      </c>
      <c r="L173" s="3" t="s">
        <v>10</v>
      </c>
      <c r="M173" s="4">
        <v>657</v>
      </c>
      <c r="N173" s="6">
        <v>45656</v>
      </c>
      <c r="O173" s="4">
        <v>497.5</v>
      </c>
      <c r="P173" s="4">
        <f>IF(IFERROR(VLOOKUP(D173,'Adjustement coefficients'!J$3:K$51,2,FALSE),1)=0,1,IFERROR(VLOOKUP(D173,'Adjustement coefficients'!J$3:K$51,2,FALSE),1))</f>
        <v>1</v>
      </c>
      <c r="Q173" s="4">
        <f t="shared" si="10"/>
        <v>497.5</v>
      </c>
      <c r="R173" s="6">
        <v>45289</v>
      </c>
      <c r="S173" s="10"/>
      <c r="T173" s="11">
        <f t="shared" si="11"/>
        <v>0.32060301507537686</v>
      </c>
      <c r="U173" s="5">
        <v>26498640</v>
      </c>
      <c r="V173" s="12">
        <f t="shared" si="12"/>
        <v>17409606480</v>
      </c>
      <c r="W173">
        <v>256</v>
      </c>
      <c r="X173" s="5">
        <v>91121</v>
      </c>
      <c r="Y173" s="5">
        <v>5737942</v>
      </c>
      <c r="Z173" s="4">
        <v>263891516.90999988</v>
      </c>
      <c r="AA173" s="4">
        <v>3074629676.25</v>
      </c>
      <c r="AB173" s="13">
        <f t="shared" si="13"/>
        <v>21.653722606141297</v>
      </c>
      <c r="AC173" s="5">
        <v>91191</v>
      </c>
      <c r="AD173" s="5">
        <v>7036166</v>
      </c>
      <c r="AE173" s="4">
        <v>326490922.00000018</v>
      </c>
      <c r="AF173" s="4">
        <v>3798158570</v>
      </c>
      <c r="AG173" s="13">
        <f t="shared" si="14"/>
        <v>26.552932527858029</v>
      </c>
    </row>
    <row r="174" spans="1:33" x14ac:dyDescent="0.2">
      <c r="A174" s="3">
        <v>2015620</v>
      </c>
      <c r="B174" s="3">
        <v>140187</v>
      </c>
      <c r="C174" s="3" t="s">
        <v>333</v>
      </c>
      <c r="D174" s="3" t="s">
        <v>331</v>
      </c>
      <c r="E174" s="3" t="s">
        <v>332</v>
      </c>
      <c r="F174" s="3" t="s">
        <v>6</v>
      </c>
      <c r="G174" s="3" t="s">
        <v>11</v>
      </c>
      <c r="H174" s="3" t="s">
        <v>21</v>
      </c>
      <c r="I174" s="3" t="s">
        <v>32</v>
      </c>
      <c r="J174" s="3">
        <v>45102010</v>
      </c>
      <c r="K174" s="3" t="s">
        <v>915</v>
      </c>
      <c r="L174" s="3" t="s">
        <v>10</v>
      </c>
      <c r="M174" s="4">
        <v>62.05</v>
      </c>
      <c r="N174" s="6">
        <v>45656</v>
      </c>
      <c r="O174" s="4">
        <v>68.3</v>
      </c>
      <c r="P174" s="4">
        <f>IF(IFERROR(VLOOKUP(D174,'Adjustement coefficients'!J$3:K$51,2,FALSE),1)=0,1,IFERROR(VLOOKUP(D174,'Adjustement coefficients'!J$3:K$51,2,FALSE),1))</f>
        <v>1</v>
      </c>
      <c r="Q174" s="4">
        <f t="shared" si="10"/>
        <v>68.3</v>
      </c>
      <c r="R174" s="6">
        <v>45289</v>
      </c>
      <c r="S174" s="10"/>
      <c r="T174" s="11">
        <f t="shared" si="11"/>
        <v>-9.1508052708638363E-2</v>
      </c>
      <c r="U174" s="5">
        <v>113447042</v>
      </c>
      <c r="V174" s="12">
        <f t="shared" si="12"/>
        <v>7039388956.0999994</v>
      </c>
      <c r="W174">
        <v>256</v>
      </c>
      <c r="X174" s="5">
        <v>198187</v>
      </c>
      <c r="Y174" s="5">
        <v>90575412</v>
      </c>
      <c r="Z174" s="4">
        <v>502792871.67000002</v>
      </c>
      <c r="AA174" s="4">
        <v>5831588576.0200005</v>
      </c>
      <c r="AB174" s="13">
        <f t="shared" si="13"/>
        <v>79.839377389848565</v>
      </c>
      <c r="AC174" s="5">
        <v>198442</v>
      </c>
      <c r="AD174" s="5">
        <v>107681181</v>
      </c>
      <c r="AE174" s="4">
        <v>600748221.86000013</v>
      </c>
      <c r="AF174" s="4">
        <v>6963468655.8599968</v>
      </c>
      <c r="AG174" s="13">
        <f t="shared" si="14"/>
        <v>94.917574845186365</v>
      </c>
    </row>
    <row r="175" spans="1:33" x14ac:dyDescent="0.2">
      <c r="A175" s="3">
        <v>2015621</v>
      </c>
      <c r="B175" s="3">
        <v>139723</v>
      </c>
      <c r="C175" s="3" t="s">
        <v>190</v>
      </c>
      <c r="D175" s="3" t="s">
        <v>188</v>
      </c>
      <c r="E175" s="3" t="s">
        <v>189</v>
      </c>
      <c r="F175" s="3" t="s">
        <v>6</v>
      </c>
      <c r="G175" s="3" t="s">
        <v>11</v>
      </c>
      <c r="H175" s="3" t="s">
        <v>21</v>
      </c>
      <c r="I175" s="3" t="s">
        <v>8</v>
      </c>
      <c r="J175" s="3">
        <v>10101010</v>
      </c>
      <c r="K175" s="3" t="s">
        <v>926</v>
      </c>
      <c r="L175" s="3" t="s">
        <v>10</v>
      </c>
      <c r="M175" s="4">
        <v>76.5</v>
      </c>
      <c r="N175" s="6">
        <v>45656</v>
      </c>
      <c r="O175" s="4">
        <v>60.9</v>
      </c>
      <c r="P175" s="4">
        <f>IF(IFERROR(VLOOKUP(D175,'Adjustement coefficients'!J$3:K$51,2,FALSE),1)=0,1,IFERROR(VLOOKUP(D175,'Adjustement coefficients'!J$3:K$51,2,FALSE),1))</f>
        <v>1</v>
      </c>
      <c r="Q175" s="4">
        <f t="shared" si="10"/>
        <v>60.9</v>
      </c>
      <c r="R175" s="6">
        <v>45289</v>
      </c>
      <c r="S175" s="10"/>
      <c r="T175" s="11">
        <f t="shared" si="11"/>
        <v>0.25615763546798032</v>
      </c>
      <c r="U175" s="5">
        <v>103800637</v>
      </c>
      <c r="V175" s="12">
        <f t="shared" si="12"/>
        <v>7940748730.5</v>
      </c>
      <c r="W175">
        <v>256</v>
      </c>
      <c r="X175" s="5">
        <v>29966</v>
      </c>
      <c r="Y175" s="5">
        <v>7617262</v>
      </c>
      <c r="Z175" s="4">
        <v>43152975.480000012</v>
      </c>
      <c r="AA175" s="4">
        <v>501510338.30000007</v>
      </c>
      <c r="AB175" s="13">
        <f t="shared" si="13"/>
        <v>7.3383576634505623</v>
      </c>
      <c r="AC175" s="5">
        <v>30054</v>
      </c>
      <c r="AD175" s="5">
        <v>12074107</v>
      </c>
      <c r="AE175" s="4">
        <v>68052263.809999973</v>
      </c>
      <c r="AF175" s="4">
        <v>790581917.29999995</v>
      </c>
      <c r="AG175" s="13">
        <f t="shared" si="14"/>
        <v>11.632016285217981</v>
      </c>
    </row>
    <row r="176" spans="1:33" x14ac:dyDescent="0.2">
      <c r="A176" s="3">
        <v>2015622</v>
      </c>
      <c r="B176" s="3">
        <v>154835</v>
      </c>
      <c r="C176" s="3" t="s">
        <v>433</v>
      </c>
      <c r="D176" s="3" t="s">
        <v>431</v>
      </c>
      <c r="E176" s="3" t="s">
        <v>432</v>
      </c>
      <c r="F176" s="3" t="s">
        <v>6</v>
      </c>
      <c r="G176" s="3" t="s">
        <v>11</v>
      </c>
      <c r="H176" s="3" t="s">
        <v>21</v>
      </c>
      <c r="I176" s="3" t="s">
        <v>8</v>
      </c>
      <c r="J176" s="3">
        <v>35101010</v>
      </c>
      <c r="K176" s="3" t="s">
        <v>927</v>
      </c>
      <c r="L176" s="3" t="s">
        <v>10</v>
      </c>
      <c r="M176" s="4">
        <v>4.8000000000000001E-2</v>
      </c>
      <c r="N176" s="6">
        <v>45656</v>
      </c>
      <c r="O176" s="4">
        <v>6.4</v>
      </c>
      <c r="P176" s="4">
        <f>IF(IFERROR(VLOOKUP(D176,'Adjustement coefficients'!J$3:K$51,2,FALSE),1)=0,1,IFERROR(VLOOKUP(D176,'Adjustement coefficients'!J$3:K$51,2,FALSE),1))</f>
        <v>1</v>
      </c>
      <c r="Q176" s="4">
        <f t="shared" si="10"/>
        <v>6.4</v>
      </c>
      <c r="R176" s="6">
        <v>45289</v>
      </c>
      <c r="S176" s="10"/>
      <c r="T176" s="11">
        <f t="shared" si="11"/>
        <v>-0.99250000000000005</v>
      </c>
      <c r="U176" s="5">
        <v>416738276</v>
      </c>
      <c r="V176" s="12">
        <f t="shared" si="12"/>
        <v>20003437.248</v>
      </c>
      <c r="W176">
        <v>256</v>
      </c>
      <c r="X176" s="5">
        <v>17046</v>
      </c>
      <c r="Y176" s="5">
        <v>117791156</v>
      </c>
      <c r="Z176" s="4">
        <v>17094234.910000015</v>
      </c>
      <c r="AA176" s="4">
        <v>200391196.29000002</v>
      </c>
      <c r="AB176" s="13">
        <f t="shared" si="13"/>
        <v>28.265019745870429</v>
      </c>
      <c r="AC176" s="5">
        <v>17055</v>
      </c>
      <c r="AD176" s="5">
        <v>123666026</v>
      </c>
      <c r="AE176" s="4">
        <v>20737029.080000009</v>
      </c>
      <c r="AF176" s="4">
        <v>241960681.49000001</v>
      </c>
      <c r="AG176" s="13">
        <f t="shared" si="14"/>
        <v>29.67474626688718</v>
      </c>
    </row>
    <row r="177" spans="1:33" x14ac:dyDescent="0.2">
      <c r="A177" s="3">
        <v>2015623</v>
      </c>
      <c r="B177" s="3">
        <v>138172</v>
      </c>
      <c r="C177" s="3" t="s">
        <v>262</v>
      </c>
      <c r="D177" s="3" t="s">
        <v>260</v>
      </c>
      <c r="E177" s="3" t="s">
        <v>261</v>
      </c>
      <c r="F177" s="3" t="s">
        <v>6</v>
      </c>
      <c r="G177" s="3" t="s">
        <v>11</v>
      </c>
      <c r="H177" s="3" t="s">
        <v>21</v>
      </c>
      <c r="I177" s="3" t="s">
        <v>8</v>
      </c>
      <c r="J177" s="3">
        <v>60101030</v>
      </c>
      <c r="K177" s="3" t="s">
        <v>914</v>
      </c>
      <c r="L177" s="3" t="s">
        <v>10</v>
      </c>
      <c r="M177" s="4">
        <v>2.0499999999999998</v>
      </c>
      <c r="N177" s="6">
        <v>45656</v>
      </c>
      <c r="O177" s="4">
        <v>2.5499999999999998</v>
      </c>
      <c r="P177" s="4">
        <f>IF(IFERROR(VLOOKUP(D177,'Adjustement coefficients'!J$3:K$51,2,FALSE),1)=0,1,IFERROR(VLOOKUP(D177,'Adjustement coefficients'!J$3:K$51,2,FALSE),1))</f>
        <v>1</v>
      </c>
      <c r="Q177" s="4">
        <f t="shared" si="10"/>
        <v>2.5499999999999998</v>
      </c>
      <c r="R177" s="6">
        <v>45289</v>
      </c>
      <c r="S177" s="10"/>
      <c r="T177" s="11">
        <f t="shared" si="11"/>
        <v>-0.19607843137254904</v>
      </c>
      <c r="U177" s="5">
        <v>130969690</v>
      </c>
      <c r="V177" s="12">
        <f t="shared" si="12"/>
        <v>268487864.5</v>
      </c>
      <c r="W177">
        <v>256</v>
      </c>
      <c r="X177" s="5">
        <v>13675</v>
      </c>
      <c r="Y177" s="5">
        <v>57999154</v>
      </c>
      <c r="Z177" s="4">
        <v>12285549.490000004</v>
      </c>
      <c r="AA177" s="4">
        <v>141780728.83000007</v>
      </c>
      <c r="AB177" s="13">
        <f t="shared" si="13"/>
        <v>44.284409621798751</v>
      </c>
      <c r="AC177" s="5">
        <v>13675</v>
      </c>
      <c r="AD177" s="5">
        <v>57999154</v>
      </c>
      <c r="AE177" s="4">
        <v>12285549.490000004</v>
      </c>
      <c r="AF177" s="4">
        <v>141780728.83000007</v>
      </c>
      <c r="AG177" s="13">
        <f t="shared" si="14"/>
        <v>44.284409621798751</v>
      </c>
    </row>
    <row r="178" spans="1:33" x14ac:dyDescent="0.2">
      <c r="A178" s="3">
        <v>2015624</v>
      </c>
      <c r="B178" s="3">
        <v>148951</v>
      </c>
      <c r="C178" s="3" t="s">
        <v>62</v>
      </c>
      <c r="D178" s="3" t="s">
        <v>59</v>
      </c>
      <c r="E178" s="3" t="s">
        <v>60</v>
      </c>
      <c r="F178" s="3" t="s">
        <v>6</v>
      </c>
      <c r="G178" s="3" t="s">
        <v>11</v>
      </c>
      <c r="H178" s="3" t="s">
        <v>21</v>
      </c>
      <c r="I178" s="3" t="s">
        <v>61</v>
      </c>
      <c r="J178" s="3">
        <v>60101010</v>
      </c>
      <c r="K178" s="3" t="s">
        <v>916</v>
      </c>
      <c r="L178" s="3" t="s">
        <v>10</v>
      </c>
      <c r="M178" s="4">
        <v>221.7</v>
      </c>
      <c r="N178" s="6">
        <v>45656</v>
      </c>
      <c r="O178" s="4">
        <v>295.5</v>
      </c>
      <c r="P178" s="4">
        <f>IF(IFERROR(VLOOKUP(D178,'Adjustement coefficients'!J$3:K$51,2,FALSE),1)=0,1,IFERROR(VLOOKUP(D178,'Adjustement coefficients'!J$3:K$51,2,FALSE),1))</f>
        <v>1</v>
      </c>
      <c r="Q178" s="4">
        <f t="shared" si="10"/>
        <v>295.5</v>
      </c>
      <c r="R178" s="6">
        <v>45289</v>
      </c>
      <c r="S178" s="10"/>
      <c r="T178" s="11">
        <f t="shared" si="11"/>
        <v>-0.24974619289340105</v>
      </c>
      <c r="U178" s="5">
        <v>632022210</v>
      </c>
      <c r="V178" s="12">
        <f t="shared" si="12"/>
        <v>140119323957</v>
      </c>
      <c r="W178">
        <v>256</v>
      </c>
      <c r="X178" s="5">
        <v>774830</v>
      </c>
      <c r="Y178" s="5">
        <v>266162909</v>
      </c>
      <c r="Z178" s="4">
        <v>5813230691.9599991</v>
      </c>
      <c r="AA178" s="4">
        <v>67567515973.600021</v>
      </c>
      <c r="AB178" s="13">
        <f t="shared" si="13"/>
        <v>42.112904386698688</v>
      </c>
      <c r="AC178" s="5">
        <v>774997</v>
      </c>
      <c r="AD178" s="5">
        <v>272014969</v>
      </c>
      <c r="AE178" s="4">
        <v>5945492709.0399961</v>
      </c>
      <c r="AF178" s="4">
        <v>69101817555.770035</v>
      </c>
      <c r="AG178" s="13">
        <f t="shared" si="14"/>
        <v>43.038830708180335</v>
      </c>
    </row>
    <row r="179" spans="1:33" x14ac:dyDescent="0.2">
      <c r="A179" s="3">
        <v>2015628</v>
      </c>
      <c r="B179" s="3">
        <v>140443</v>
      </c>
      <c r="C179" s="3" t="s">
        <v>695</v>
      </c>
      <c r="D179" s="3" t="s">
        <v>693</v>
      </c>
      <c r="E179" s="3" t="s">
        <v>694</v>
      </c>
      <c r="F179" s="3" t="s">
        <v>6</v>
      </c>
      <c r="G179" s="3" t="s">
        <v>11</v>
      </c>
      <c r="H179" s="3" t="s">
        <v>21</v>
      </c>
      <c r="I179" s="3" t="s">
        <v>444</v>
      </c>
      <c r="J179" s="3">
        <v>45102010</v>
      </c>
      <c r="K179" s="3" t="s">
        <v>915</v>
      </c>
      <c r="L179" s="3" t="s">
        <v>10</v>
      </c>
      <c r="M179" s="4">
        <v>540.5</v>
      </c>
      <c r="N179" s="6">
        <v>45656</v>
      </c>
      <c r="O179" s="4">
        <v>569.20000000000005</v>
      </c>
      <c r="P179" s="4">
        <f>IF(IFERROR(VLOOKUP(D179,'Adjustement coefficients'!J$3:K$51,2,FALSE),1)=0,1,IFERROR(VLOOKUP(D179,'Adjustement coefficients'!J$3:K$51,2,FALSE),1))</f>
        <v>1</v>
      </c>
      <c r="Q179" s="4">
        <f t="shared" si="10"/>
        <v>569.20000000000005</v>
      </c>
      <c r="R179" s="6">
        <v>45289</v>
      </c>
      <c r="S179" s="10"/>
      <c r="T179" s="11">
        <f t="shared" si="11"/>
        <v>-5.0421644413211598E-2</v>
      </c>
      <c r="U179" s="5">
        <v>132038920</v>
      </c>
      <c r="V179" s="12">
        <f t="shared" si="12"/>
        <v>71367036260</v>
      </c>
      <c r="W179">
        <v>256</v>
      </c>
      <c r="X179" s="5">
        <v>307640</v>
      </c>
      <c r="Y179" s="5">
        <v>39843771</v>
      </c>
      <c r="Z179" s="4">
        <v>2071308780.3100004</v>
      </c>
      <c r="AA179" s="4">
        <v>24056970774.700005</v>
      </c>
      <c r="AB179" s="13">
        <f t="shared" si="13"/>
        <v>30.175777717660822</v>
      </c>
      <c r="AC179" s="5">
        <v>307803</v>
      </c>
      <c r="AD179" s="5">
        <v>41747551</v>
      </c>
      <c r="AE179" s="4">
        <v>2169967645.9499993</v>
      </c>
      <c r="AF179" s="4">
        <v>25205449435.749996</v>
      </c>
      <c r="AG179" s="13">
        <f t="shared" si="14"/>
        <v>31.61761017130404</v>
      </c>
    </row>
    <row r="180" spans="1:33" x14ac:dyDescent="0.2">
      <c r="A180" s="3">
        <v>2015629</v>
      </c>
      <c r="B180" s="3">
        <v>125709</v>
      </c>
      <c r="C180" s="3" t="s">
        <v>285</v>
      </c>
      <c r="D180" s="3" t="s">
        <v>1049</v>
      </c>
      <c r="E180" s="3" t="s">
        <v>284</v>
      </c>
      <c r="F180" s="3" t="s">
        <v>6</v>
      </c>
      <c r="G180" s="3" t="s">
        <v>11</v>
      </c>
      <c r="H180" s="3" t="s">
        <v>21</v>
      </c>
      <c r="I180" s="3" t="s">
        <v>8</v>
      </c>
      <c r="J180" s="3">
        <v>50202040</v>
      </c>
      <c r="K180" s="3" t="s">
        <v>947</v>
      </c>
      <c r="L180" s="3" t="s">
        <v>10</v>
      </c>
      <c r="M180" s="4">
        <v>1.0813999999999999</v>
      </c>
      <c r="N180" s="6">
        <v>45656</v>
      </c>
      <c r="O180" s="4">
        <v>0.13</v>
      </c>
      <c r="P180" s="4">
        <f>IF(IFERROR(VLOOKUP(D180,'Adjustement coefficients'!J$3:K$51,2,FALSE),1)=0,1,IFERROR(VLOOKUP(D180,'Adjustement coefficients'!J$3:K$51,2,FALSE),1))</f>
        <v>5</v>
      </c>
      <c r="Q180" s="4">
        <f t="shared" si="10"/>
        <v>0.65</v>
      </c>
      <c r="R180" s="6">
        <v>45289</v>
      </c>
      <c r="S180" s="10"/>
      <c r="T180" s="11">
        <f t="shared" si="11"/>
        <v>7.3184615384615377</v>
      </c>
      <c r="U180" s="5">
        <v>700229477</v>
      </c>
      <c r="V180" s="12">
        <f t="shared" si="12"/>
        <v>757228156.42779994</v>
      </c>
      <c r="W180">
        <v>256</v>
      </c>
      <c r="X180" s="5">
        <v>164677</v>
      </c>
      <c r="Y180" s="5">
        <v>5563184721</v>
      </c>
      <c r="Z180" s="4">
        <v>213859073.95000008</v>
      </c>
      <c r="AA180" s="4">
        <v>2465675400.2299995</v>
      </c>
      <c r="AB180" s="13">
        <f t="shared" si="13"/>
        <v>794.48022451645522</v>
      </c>
      <c r="AC180" s="5">
        <v>164693</v>
      </c>
      <c r="AD180" s="5">
        <v>5710098826</v>
      </c>
      <c r="AE180" s="4">
        <v>228439731.69000012</v>
      </c>
      <c r="AF180" s="4">
        <v>2636246270.4899998</v>
      </c>
      <c r="AG180" s="13">
        <f t="shared" si="14"/>
        <v>815.46107576959378</v>
      </c>
    </row>
    <row r="181" spans="1:33" x14ac:dyDescent="0.2">
      <c r="A181" s="3">
        <v>2015630</v>
      </c>
      <c r="B181" s="3">
        <v>122372</v>
      </c>
      <c r="C181" s="3" t="s">
        <v>788</v>
      </c>
      <c r="D181" s="3" t="s">
        <v>786</v>
      </c>
      <c r="E181" s="3" t="s">
        <v>787</v>
      </c>
      <c r="F181" s="3" t="s">
        <v>6</v>
      </c>
      <c r="G181" s="3" t="s">
        <v>11</v>
      </c>
      <c r="H181" s="3" t="s">
        <v>21</v>
      </c>
      <c r="I181" s="3" t="s">
        <v>8</v>
      </c>
      <c r="J181" s="3">
        <v>30101010</v>
      </c>
      <c r="K181" s="3" t="s">
        <v>907</v>
      </c>
      <c r="L181" s="3" t="s">
        <v>10</v>
      </c>
      <c r="M181" s="4">
        <v>380</v>
      </c>
      <c r="N181" s="6">
        <v>45656</v>
      </c>
      <c r="O181" s="4">
        <v>320</v>
      </c>
      <c r="P181" s="4">
        <f>IF(IFERROR(VLOOKUP(D181,'Adjustement coefficients'!J$3:K$51,2,FALSE),1)=0,1,IFERROR(VLOOKUP(D181,'Adjustement coefficients'!J$3:K$51,2,FALSE),1))</f>
        <v>1</v>
      </c>
      <c r="Q181" s="4">
        <f t="shared" si="10"/>
        <v>320</v>
      </c>
      <c r="R181" s="6">
        <v>45282</v>
      </c>
      <c r="S181" s="10"/>
      <c r="T181" s="11">
        <f t="shared" si="11"/>
        <v>0.1875</v>
      </c>
      <c r="U181" s="5">
        <v>12388560</v>
      </c>
      <c r="V181" s="12">
        <f t="shared" si="12"/>
        <v>4707652800</v>
      </c>
      <c r="W181">
        <v>256</v>
      </c>
      <c r="X181" s="5">
        <v>732</v>
      </c>
      <c r="Y181" s="5">
        <v>78251</v>
      </c>
      <c r="Z181" s="4">
        <v>2358348.9700000016</v>
      </c>
      <c r="AA181" s="4">
        <v>27465331.699999999</v>
      </c>
      <c r="AB181" s="13">
        <f t="shared" si="13"/>
        <v>0.63163918970404953</v>
      </c>
      <c r="AC181" s="5">
        <v>769</v>
      </c>
      <c r="AD181" s="5">
        <v>489728</v>
      </c>
      <c r="AE181" s="4">
        <v>14487403.120000001</v>
      </c>
      <c r="AF181" s="4">
        <v>168424861.26000002</v>
      </c>
      <c r="AG181" s="13">
        <f t="shared" si="14"/>
        <v>3.9530663773675068</v>
      </c>
    </row>
    <row r="182" spans="1:33" x14ac:dyDescent="0.2">
      <c r="A182" s="3">
        <v>2015631</v>
      </c>
      <c r="B182" s="3">
        <v>130092</v>
      </c>
      <c r="C182" s="3" t="s">
        <v>412</v>
      </c>
      <c r="D182" s="3" t="s">
        <v>1050</v>
      </c>
      <c r="E182" s="3" t="s">
        <v>411</v>
      </c>
      <c r="F182" s="3" t="s">
        <v>6</v>
      </c>
      <c r="G182" s="3" t="s">
        <v>11</v>
      </c>
      <c r="H182" s="3" t="s">
        <v>21</v>
      </c>
      <c r="I182" s="3" t="s">
        <v>8</v>
      </c>
      <c r="J182" s="3">
        <v>60101010</v>
      </c>
      <c r="K182" s="3" t="s">
        <v>916</v>
      </c>
      <c r="L182" s="3" t="s">
        <v>10</v>
      </c>
      <c r="M182" s="4">
        <v>1.9298</v>
      </c>
      <c r="N182" s="6">
        <v>45656</v>
      </c>
      <c r="O182" s="4">
        <v>0.6</v>
      </c>
      <c r="P182" s="4">
        <f>IF(IFERROR(VLOOKUP(D182,'Adjustement coefficients'!J$3:K$51,2,FALSE),1)=0,1,IFERROR(VLOOKUP(D182,'Adjustement coefficients'!J$3:K$51,2,FALSE),1))</f>
        <v>10</v>
      </c>
      <c r="Q182" s="4">
        <f t="shared" si="10"/>
        <v>6</v>
      </c>
      <c r="R182" s="6">
        <v>45289</v>
      </c>
      <c r="S182" s="10"/>
      <c r="T182" s="11">
        <f t="shared" si="11"/>
        <v>2.2163333333333335</v>
      </c>
      <c r="U182" s="5">
        <v>20134428</v>
      </c>
      <c r="V182" s="12">
        <f t="shared" si="12"/>
        <v>38855419.154399998</v>
      </c>
      <c r="W182">
        <v>256</v>
      </c>
      <c r="X182" s="5">
        <v>24179</v>
      </c>
      <c r="Y182" s="5">
        <v>48240478</v>
      </c>
      <c r="Z182" s="4">
        <v>20066174.61999999</v>
      </c>
      <c r="AA182" s="4">
        <v>230476472.08000001</v>
      </c>
      <c r="AB182" s="13">
        <f t="shared" si="13"/>
        <v>239.59199635569482</v>
      </c>
      <c r="AC182" s="5">
        <v>24179</v>
      </c>
      <c r="AD182" s="5">
        <v>48240478</v>
      </c>
      <c r="AE182" s="4">
        <v>20066174.61999999</v>
      </c>
      <c r="AF182" s="4">
        <v>230476472.08000001</v>
      </c>
      <c r="AG182" s="13">
        <f t="shared" si="14"/>
        <v>239.59199635569482</v>
      </c>
    </row>
    <row r="183" spans="1:33" x14ac:dyDescent="0.2">
      <c r="A183" s="3">
        <v>2015632</v>
      </c>
      <c r="B183" s="3">
        <v>118709</v>
      </c>
      <c r="C183" s="3" t="s">
        <v>85</v>
      </c>
      <c r="D183" s="3" t="s">
        <v>83</v>
      </c>
      <c r="E183" s="3" t="s">
        <v>84</v>
      </c>
      <c r="F183" s="3" t="s">
        <v>6</v>
      </c>
      <c r="G183" s="3" t="s">
        <v>11</v>
      </c>
      <c r="H183" s="3" t="s">
        <v>21</v>
      </c>
      <c r="I183" s="3" t="s">
        <v>8</v>
      </c>
      <c r="J183" s="3">
        <v>50206030</v>
      </c>
      <c r="K183" s="3" t="s">
        <v>905</v>
      </c>
      <c r="L183" s="3" t="s">
        <v>10</v>
      </c>
      <c r="M183" s="4">
        <v>26</v>
      </c>
      <c r="N183" s="6">
        <v>45656</v>
      </c>
      <c r="O183" s="4">
        <v>26.9</v>
      </c>
      <c r="P183" s="4">
        <f>IF(IFERROR(VLOOKUP(D183,'Adjustement coefficients'!J$3:K$51,2,FALSE),1)=0,1,IFERROR(VLOOKUP(D183,'Adjustement coefficients'!J$3:K$51,2,FALSE),1))</f>
        <v>1</v>
      </c>
      <c r="Q183" s="4">
        <f t="shared" si="10"/>
        <v>26.9</v>
      </c>
      <c r="R183" s="6">
        <v>45289</v>
      </c>
      <c r="S183" s="10"/>
      <c r="T183" s="11">
        <f t="shared" si="11"/>
        <v>-3.3457249070631918E-2</v>
      </c>
      <c r="U183" s="5">
        <v>71863838</v>
      </c>
      <c r="V183" s="12">
        <f t="shared" si="12"/>
        <v>1868459788</v>
      </c>
      <c r="W183">
        <v>256</v>
      </c>
      <c r="X183" s="5">
        <v>38372</v>
      </c>
      <c r="Y183" s="5">
        <v>18463856</v>
      </c>
      <c r="Z183" s="4">
        <v>45882723.150000036</v>
      </c>
      <c r="AA183" s="4">
        <v>532268426.4000001</v>
      </c>
      <c r="AB183" s="13">
        <f t="shared" si="13"/>
        <v>25.692833160399807</v>
      </c>
      <c r="AC183" s="5">
        <v>38399</v>
      </c>
      <c r="AD183" s="5">
        <v>20461205</v>
      </c>
      <c r="AE183" s="4">
        <v>50723076.82000003</v>
      </c>
      <c r="AF183" s="4">
        <v>588907579.23000026</v>
      </c>
      <c r="AG183" s="13">
        <f t="shared" si="14"/>
        <v>28.472185134336968</v>
      </c>
    </row>
    <row r="184" spans="1:33" x14ac:dyDescent="0.2">
      <c r="A184" s="3">
        <v>2015633</v>
      </c>
      <c r="B184" s="3">
        <v>118285</v>
      </c>
      <c r="C184" s="3" t="s">
        <v>259</v>
      </c>
      <c r="D184" s="3" t="s">
        <v>257</v>
      </c>
      <c r="E184" s="3" t="s">
        <v>258</v>
      </c>
      <c r="F184" s="3" t="s">
        <v>6</v>
      </c>
      <c r="G184" s="3" t="s">
        <v>11</v>
      </c>
      <c r="H184" s="3" t="s">
        <v>21</v>
      </c>
      <c r="I184" s="3" t="s">
        <v>8</v>
      </c>
      <c r="J184" s="3">
        <v>60101030</v>
      </c>
      <c r="K184" s="3" t="s">
        <v>914</v>
      </c>
      <c r="L184" s="3" t="s">
        <v>10</v>
      </c>
      <c r="M184" s="4">
        <v>13.38</v>
      </c>
      <c r="N184" s="6">
        <v>45656</v>
      </c>
      <c r="O184" s="4">
        <v>13.8</v>
      </c>
      <c r="P184" s="4">
        <f>IF(IFERROR(VLOOKUP(D184,'Adjustement coefficients'!J$3:K$51,2,FALSE),1)=0,1,IFERROR(VLOOKUP(D184,'Adjustement coefficients'!J$3:K$51,2,FALSE),1))</f>
        <v>1</v>
      </c>
      <c r="Q184" s="4">
        <f t="shared" si="10"/>
        <v>13.8</v>
      </c>
      <c r="R184" s="6">
        <v>45289</v>
      </c>
      <c r="S184" s="10"/>
      <c r="T184" s="11">
        <f t="shared" si="11"/>
        <v>-3.0434782608695646E-2</v>
      </c>
      <c r="U184" s="5">
        <v>72983333</v>
      </c>
      <c r="V184" s="12">
        <f t="shared" si="12"/>
        <v>976516995.54000008</v>
      </c>
      <c r="W184">
        <v>256</v>
      </c>
      <c r="X184" s="5">
        <v>14086</v>
      </c>
      <c r="Y184" s="5">
        <v>18123934</v>
      </c>
      <c r="Z184" s="4">
        <v>23835581.15000001</v>
      </c>
      <c r="AA184" s="4">
        <v>276425474.0599997</v>
      </c>
      <c r="AB184" s="13">
        <f t="shared" si="13"/>
        <v>24.832976592066576</v>
      </c>
      <c r="AC184" s="5">
        <v>14093</v>
      </c>
      <c r="AD184" s="5">
        <v>18790634</v>
      </c>
      <c r="AE184" s="4">
        <v>24684734.350000001</v>
      </c>
      <c r="AF184" s="4">
        <v>286404574.05999976</v>
      </c>
      <c r="AG184" s="13">
        <f t="shared" si="14"/>
        <v>25.746472828255186</v>
      </c>
    </row>
    <row r="185" spans="1:33" x14ac:dyDescent="0.2">
      <c r="A185" s="3">
        <v>2015650</v>
      </c>
      <c r="B185" s="3">
        <v>192674</v>
      </c>
      <c r="C185" s="3" t="s">
        <v>187</v>
      </c>
      <c r="D185" s="3" t="s">
        <v>185</v>
      </c>
      <c r="E185" s="3" t="s">
        <v>186</v>
      </c>
      <c r="F185" s="3" t="s">
        <v>6</v>
      </c>
      <c r="G185" s="3" t="s">
        <v>11</v>
      </c>
      <c r="H185" s="3" t="s">
        <v>21</v>
      </c>
      <c r="I185" s="3" t="s">
        <v>8</v>
      </c>
      <c r="J185" s="3">
        <v>55201020</v>
      </c>
      <c r="K185" s="3" t="s">
        <v>934</v>
      </c>
      <c r="L185" s="3" t="s">
        <v>10</v>
      </c>
      <c r="M185" s="4">
        <v>182.4</v>
      </c>
      <c r="N185" s="6">
        <v>45656</v>
      </c>
      <c r="O185" s="4">
        <v>171.4</v>
      </c>
      <c r="P185" s="4">
        <f>IF(IFERROR(VLOOKUP(D185,'Adjustement coefficients'!J$3:K$51,2,FALSE),1)=0,1,IFERROR(VLOOKUP(D185,'Adjustement coefficients'!J$3:K$51,2,FALSE),1))</f>
        <v>1</v>
      </c>
      <c r="Q185" s="4">
        <f t="shared" si="10"/>
        <v>171.4</v>
      </c>
      <c r="R185" s="6">
        <v>45289</v>
      </c>
      <c r="S185" s="10"/>
      <c r="T185" s="11">
        <f t="shared" si="11"/>
        <v>6.4177362893815634E-2</v>
      </c>
      <c r="U185" s="5">
        <v>100000000</v>
      </c>
      <c r="V185" s="12">
        <f t="shared" si="12"/>
        <v>18240000000</v>
      </c>
      <c r="W185">
        <v>256</v>
      </c>
      <c r="X185" s="5">
        <v>79465</v>
      </c>
      <c r="Y185" s="5">
        <v>16061800</v>
      </c>
      <c r="Z185" s="4">
        <v>256480333.17000014</v>
      </c>
      <c r="AA185" s="4">
        <v>2983643007.7999988</v>
      </c>
      <c r="AB185" s="13">
        <f t="shared" si="13"/>
        <v>16.061800000000002</v>
      </c>
      <c r="AC185" s="5">
        <v>79590</v>
      </c>
      <c r="AD185" s="5">
        <v>19448840</v>
      </c>
      <c r="AE185" s="4">
        <v>311139639.46000028</v>
      </c>
      <c r="AF185" s="4">
        <v>3617207532.9999976</v>
      </c>
      <c r="AG185" s="13">
        <f t="shared" si="14"/>
        <v>19.448840000000001</v>
      </c>
    </row>
    <row r="186" spans="1:33" x14ac:dyDescent="0.2">
      <c r="A186" s="3">
        <v>2015652</v>
      </c>
      <c r="B186" s="3">
        <v>226095</v>
      </c>
      <c r="C186" s="3" t="s">
        <v>807</v>
      </c>
      <c r="D186" s="3" t="s">
        <v>997</v>
      </c>
      <c r="E186" s="3" t="s">
        <v>998</v>
      </c>
      <c r="F186" s="3" t="s">
        <v>6</v>
      </c>
      <c r="G186" s="3" t="s">
        <v>11</v>
      </c>
      <c r="H186" s="3" t="s">
        <v>21</v>
      </c>
      <c r="I186" s="3" t="s">
        <v>8</v>
      </c>
      <c r="J186" s="3">
        <v>20103010</v>
      </c>
      <c r="K186" s="3" t="s">
        <v>922</v>
      </c>
      <c r="L186" s="3" t="s">
        <v>10</v>
      </c>
      <c r="M186" s="4">
        <v>0.71</v>
      </c>
      <c r="N186" s="6">
        <v>45656</v>
      </c>
      <c r="O186" s="4">
        <v>7.2</v>
      </c>
      <c r="P186" s="4">
        <f>IF(IFERROR(VLOOKUP(D186,'Adjustement coefficients'!J$3:K$51,2,FALSE),1)=0,1,IFERROR(VLOOKUP(D186,'Adjustement coefficients'!J$3:K$51,2,FALSE),1))</f>
        <v>0.96026874596627199</v>
      </c>
      <c r="Q186" s="4">
        <f t="shared" si="10"/>
        <v>6.9139349709571585</v>
      </c>
      <c r="R186" s="6">
        <v>45289</v>
      </c>
      <c r="S186" s="10"/>
      <c r="T186" s="11">
        <f t="shared" si="11"/>
        <v>-0.90138888888888891</v>
      </c>
      <c r="U186" s="5">
        <v>52325649</v>
      </c>
      <c r="V186" s="12">
        <f t="shared" si="12"/>
        <v>37151210.789999999</v>
      </c>
      <c r="W186">
        <v>256</v>
      </c>
      <c r="X186" s="5">
        <v>43423</v>
      </c>
      <c r="Y186" s="5">
        <v>173083741</v>
      </c>
      <c r="Z186" s="4">
        <v>24084779.349999994</v>
      </c>
      <c r="AA186" s="4">
        <v>280592048.83999997</v>
      </c>
      <c r="AB186" s="13">
        <f t="shared" si="13"/>
        <v>330.78183320764924</v>
      </c>
      <c r="AC186" s="5">
        <v>43423</v>
      </c>
      <c r="AD186" s="5">
        <v>173083741</v>
      </c>
      <c r="AE186" s="4">
        <v>24084779.349999994</v>
      </c>
      <c r="AF186" s="4">
        <v>280592048.83999997</v>
      </c>
      <c r="AG186" s="13">
        <f t="shared" si="14"/>
        <v>330.78183320764924</v>
      </c>
    </row>
    <row r="187" spans="1:33" x14ac:dyDescent="0.2">
      <c r="A187" s="3">
        <v>2015653</v>
      </c>
      <c r="B187" s="3">
        <v>219737</v>
      </c>
      <c r="C187" s="3" t="s">
        <v>438</v>
      </c>
      <c r="D187" s="3" t="s">
        <v>437</v>
      </c>
      <c r="E187" s="3" t="s">
        <v>1007</v>
      </c>
      <c r="F187" s="3" t="s">
        <v>6</v>
      </c>
      <c r="G187" s="3" t="s">
        <v>11</v>
      </c>
      <c r="H187" s="3" t="s">
        <v>21</v>
      </c>
      <c r="I187" s="3" t="s">
        <v>8</v>
      </c>
      <c r="J187" s="3">
        <v>30101010</v>
      </c>
      <c r="K187" s="3" t="s">
        <v>907</v>
      </c>
      <c r="L187" s="3" t="s">
        <v>10</v>
      </c>
      <c r="M187" s="4">
        <v>9.32</v>
      </c>
      <c r="N187" s="6">
        <v>45656</v>
      </c>
      <c r="O187" s="4">
        <v>3.9</v>
      </c>
      <c r="P187" s="4">
        <f>IF(IFERROR(VLOOKUP(D187,'Adjustement coefficients'!J$3:K$51,2,FALSE),1)=0,1,IFERROR(VLOOKUP(D187,'Adjustement coefficients'!J$3:K$51,2,FALSE),1))</f>
        <v>1</v>
      </c>
      <c r="Q187" s="4">
        <f t="shared" si="10"/>
        <v>3.9</v>
      </c>
      <c r="R187" s="6">
        <v>45289</v>
      </c>
      <c r="S187" s="10"/>
      <c r="T187" s="11">
        <f t="shared" si="11"/>
        <v>1.3897435897435897</v>
      </c>
      <c r="U187" s="5">
        <v>229770786</v>
      </c>
      <c r="V187" s="12">
        <f t="shared" si="12"/>
        <v>2141463725.52</v>
      </c>
      <c r="W187">
        <v>256</v>
      </c>
      <c r="X187" s="5">
        <v>16200</v>
      </c>
      <c r="Y187" s="5">
        <v>45576945</v>
      </c>
      <c r="Z187" s="4">
        <v>23933660.770000022</v>
      </c>
      <c r="AA187" s="4">
        <v>279773188.61000001</v>
      </c>
      <c r="AB187" s="13">
        <f t="shared" si="13"/>
        <v>19.835831087769357</v>
      </c>
      <c r="AC187" s="5">
        <v>16234</v>
      </c>
      <c r="AD187" s="5">
        <v>56496146</v>
      </c>
      <c r="AE187" s="4">
        <v>30540203.050000019</v>
      </c>
      <c r="AF187" s="4">
        <v>356544651.42999995</v>
      </c>
      <c r="AG187" s="13">
        <f t="shared" si="14"/>
        <v>24.588045757914585</v>
      </c>
    </row>
    <row r="188" spans="1:33" x14ac:dyDescent="0.2">
      <c r="A188" s="3">
        <v>2015654</v>
      </c>
      <c r="B188" s="3">
        <v>207659</v>
      </c>
      <c r="C188" s="3" t="s">
        <v>294</v>
      </c>
      <c r="D188" s="3" t="s">
        <v>292</v>
      </c>
      <c r="E188" s="3" t="s">
        <v>293</v>
      </c>
      <c r="F188" s="3" t="s">
        <v>6</v>
      </c>
      <c r="G188" s="3" t="s">
        <v>11</v>
      </c>
      <c r="H188" s="3" t="s">
        <v>21</v>
      </c>
      <c r="I188" s="3" t="s">
        <v>8</v>
      </c>
      <c r="J188" s="3">
        <v>50206030</v>
      </c>
      <c r="K188" s="3" t="s">
        <v>905</v>
      </c>
      <c r="L188" s="3" t="s">
        <v>10</v>
      </c>
      <c r="M188" s="4">
        <v>4.76</v>
      </c>
      <c r="N188" s="6">
        <v>45656</v>
      </c>
      <c r="O188" s="4">
        <v>3.01</v>
      </c>
      <c r="P188" s="4">
        <f>IF(IFERROR(VLOOKUP(D188,'Adjustement coefficients'!J$3:K$51,2,FALSE),1)=0,1,IFERROR(VLOOKUP(D188,'Adjustement coefficients'!J$3:K$51,2,FALSE),1))</f>
        <v>1</v>
      </c>
      <c r="Q188" s="4">
        <f t="shared" si="10"/>
        <v>3.01</v>
      </c>
      <c r="R188" s="6">
        <v>45289</v>
      </c>
      <c r="S188" s="10"/>
      <c r="T188" s="11">
        <f t="shared" si="11"/>
        <v>0.58139534883720934</v>
      </c>
      <c r="U188" s="5">
        <v>75396009</v>
      </c>
      <c r="V188" s="12">
        <f t="shared" si="12"/>
        <v>358885002.83999997</v>
      </c>
      <c r="W188">
        <v>256</v>
      </c>
      <c r="X188" s="5">
        <v>5389</v>
      </c>
      <c r="Y188" s="5">
        <v>8545916</v>
      </c>
      <c r="Z188" s="4">
        <v>3356632.1500000036</v>
      </c>
      <c r="AA188" s="4">
        <v>39107417.589999966</v>
      </c>
      <c r="AB188" s="13">
        <f t="shared" si="13"/>
        <v>11.334706058512992</v>
      </c>
      <c r="AC188" s="5">
        <v>5391</v>
      </c>
      <c r="AD188" s="5">
        <v>11670916</v>
      </c>
      <c r="AE188" s="4">
        <v>4640377.150000005</v>
      </c>
      <c r="AF188" s="4">
        <v>54107417.589999974</v>
      </c>
      <c r="AG188" s="13">
        <f t="shared" si="14"/>
        <v>15.479487780314738</v>
      </c>
    </row>
    <row r="189" spans="1:33" x14ac:dyDescent="0.2">
      <c r="A189" s="3">
        <v>2015655</v>
      </c>
      <c r="B189" s="3">
        <v>207420</v>
      </c>
      <c r="C189" s="3" t="s">
        <v>884</v>
      </c>
      <c r="D189" s="3" t="s">
        <v>882</v>
      </c>
      <c r="E189" s="3" t="s">
        <v>883</v>
      </c>
      <c r="F189" s="3" t="s">
        <v>6</v>
      </c>
      <c r="G189" s="3" t="s">
        <v>11</v>
      </c>
      <c r="H189" s="3" t="s">
        <v>21</v>
      </c>
      <c r="I189" s="3" t="s">
        <v>8</v>
      </c>
      <c r="J189" s="3">
        <v>10101010</v>
      </c>
      <c r="K189" s="3" t="s">
        <v>926</v>
      </c>
      <c r="L189" s="3" t="s">
        <v>10</v>
      </c>
      <c r="M189" s="4">
        <v>76</v>
      </c>
      <c r="N189" s="6">
        <v>45656</v>
      </c>
      <c r="O189" s="4">
        <v>46.6</v>
      </c>
      <c r="P189" s="4">
        <f>IF(IFERROR(VLOOKUP(D189,'Adjustement coefficients'!J$3:K$51,2,FALSE),1)=0,1,IFERROR(VLOOKUP(D189,'Adjustement coefficients'!J$3:K$51,2,FALSE),1))</f>
        <v>1</v>
      </c>
      <c r="Q189" s="4">
        <f t="shared" si="10"/>
        <v>46.6</v>
      </c>
      <c r="R189" s="6">
        <v>45289</v>
      </c>
      <c r="S189" s="10"/>
      <c r="T189" s="11">
        <f t="shared" si="11"/>
        <v>0.63090128755364805</v>
      </c>
      <c r="U189" s="5">
        <v>22135279</v>
      </c>
      <c r="V189" s="12">
        <f t="shared" si="12"/>
        <v>1682281204</v>
      </c>
      <c r="W189">
        <v>256</v>
      </c>
      <c r="X189" s="5">
        <v>5756</v>
      </c>
      <c r="Y189" s="5">
        <v>2334021</v>
      </c>
      <c r="Z189" s="4">
        <v>13215429.919999998</v>
      </c>
      <c r="AA189" s="4">
        <v>153551796.49999997</v>
      </c>
      <c r="AB189" s="13">
        <f t="shared" si="13"/>
        <v>10.544348684288099</v>
      </c>
      <c r="AC189" s="5">
        <v>5770</v>
      </c>
      <c r="AD189" s="5">
        <v>3029966</v>
      </c>
      <c r="AE189" s="4">
        <v>17102055.130000006</v>
      </c>
      <c r="AF189" s="4">
        <v>198949164.49999997</v>
      </c>
      <c r="AG189" s="13">
        <f t="shared" si="14"/>
        <v>13.688402120434082</v>
      </c>
    </row>
    <row r="190" spans="1:33" x14ac:dyDescent="0.2">
      <c r="A190" s="3">
        <v>2015656</v>
      </c>
      <c r="B190" s="3">
        <v>209505</v>
      </c>
      <c r="C190" s="3" t="s">
        <v>709</v>
      </c>
      <c r="D190" s="3" t="s">
        <v>707</v>
      </c>
      <c r="E190" s="3" t="s">
        <v>708</v>
      </c>
      <c r="F190" s="3" t="s">
        <v>6</v>
      </c>
      <c r="G190" s="3" t="s">
        <v>11</v>
      </c>
      <c r="H190" s="3" t="s">
        <v>21</v>
      </c>
      <c r="I190" s="3" t="s">
        <v>32</v>
      </c>
      <c r="J190" s="3">
        <v>65101010</v>
      </c>
      <c r="K190" s="3" t="s">
        <v>917</v>
      </c>
      <c r="L190" s="3" t="s">
        <v>10</v>
      </c>
      <c r="M190" s="4">
        <v>79.5</v>
      </c>
      <c r="N190" s="6">
        <v>45656</v>
      </c>
      <c r="O190" s="4">
        <v>82.15</v>
      </c>
      <c r="P190" s="4">
        <f>IF(IFERROR(VLOOKUP(D190,'Adjustement coefficients'!J$3:K$51,2,FALSE),1)=0,1,IFERROR(VLOOKUP(D190,'Adjustement coefficients'!J$3:K$51,2,FALSE),1))</f>
        <v>1</v>
      </c>
      <c r="Q190" s="4">
        <f t="shared" si="10"/>
        <v>82.15</v>
      </c>
      <c r="R190" s="6">
        <v>45289</v>
      </c>
      <c r="S190" s="10"/>
      <c r="T190" s="11">
        <f t="shared" si="11"/>
        <v>-3.2258064516129101E-2</v>
      </c>
      <c r="U190" s="5">
        <v>158917275</v>
      </c>
      <c r="V190" s="12">
        <f t="shared" si="12"/>
        <v>12633923362.5</v>
      </c>
      <c r="W190">
        <v>256</v>
      </c>
      <c r="X190" s="5">
        <v>199393</v>
      </c>
      <c r="Y190" s="5">
        <v>71057984</v>
      </c>
      <c r="Z190" s="4">
        <v>479974344.06999999</v>
      </c>
      <c r="AA190" s="4">
        <v>5579856833.9100008</v>
      </c>
      <c r="AB190" s="13">
        <f t="shared" si="13"/>
        <v>44.713819816001752</v>
      </c>
      <c r="AC190" s="5">
        <v>199481</v>
      </c>
      <c r="AD190" s="5">
        <v>82081919</v>
      </c>
      <c r="AE190" s="4">
        <v>555063110.32000017</v>
      </c>
      <c r="AF190" s="4">
        <v>6461781529.1400023</v>
      </c>
      <c r="AG190" s="13">
        <f t="shared" si="14"/>
        <v>51.650721420940549</v>
      </c>
    </row>
    <row r="191" spans="1:33" x14ac:dyDescent="0.2">
      <c r="A191" s="3">
        <v>2015657</v>
      </c>
      <c r="B191" s="3">
        <v>208530</v>
      </c>
      <c r="C191" s="3" t="s">
        <v>30</v>
      </c>
      <c r="D191" s="3" t="s">
        <v>28</v>
      </c>
      <c r="E191" s="3" t="s">
        <v>29</v>
      </c>
      <c r="F191" s="3" t="s">
        <v>6</v>
      </c>
      <c r="G191" s="3" t="s">
        <v>11</v>
      </c>
      <c r="H191" s="3" t="s">
        <v>21</v>
      </c>
      <c r="I191" s="3" t="s">
        <v>8</v>
      </c>
      <c r="J191" s="3">
        <v>50205020</v>
      </c>
      <c r="K191" s="3" t="s">
        <v>909</v>
      </c>
      <c r="L191" s="3" t="s">
        <v>10</v>
      </c>
      <c r="M191" s="4">
        <v>9.6</v>
      </c>
      <c r="N191" s="6">
        <v>45656</v>
      </c>
      <c r="O191" s="4">
        <v>13.1</v>
      </c>
      <c r="P191" s="4">
        <f>IF(IFERROR(VLOOKUP(D191,'Adjustement coefficients'!J$3:K$51,2,FALSE),1)=0,1,IFERROR(VLOOKUP(D191,'Adjustement coefficients'!J$3:K$51,2,FALSE),1))</f>
        <v>1</v>
      </c>
      <c r="Q191" s="4">
        <f t="shared" si="10"/>
        <v>13.1</v>
      </c>
      <c r="R191" s="6">
        <v>45289</v>
      </c>
      <c r="S191" s="10"/>
      <c r="T191" s="11">
        <f t="shared" si="11"/>
        <v>-0.26717557251908397</v>
      </c>
      <c r="U191" s="5">
        <v>130102867</v>
      </c>
      <c r="V191" s="12">
        <f t="shared" si="12"/>
        <v>1248987523.2</v>
      </c>
      <c r="W191">
        <v>256</v>
      </c>
      <c r="X191" s="5">
        <v>7615</v>
      </c>
      <c r="Y191" s="5">
        <v>14104433</v>
      </c>
      <c r="Z191" s="4">
        <v>13610490.969999993</v>
      </c>
      <c r="AA191" s="4">
        <v>158711011.46999985</v>
      </c>
      <c r="AB191" s="13">
        <f t="shared" si="13"/>
        <v>10.840985541079583</v>
      </c>
      <c r="AC191" s="5">
        <v>7663</v>
      </c>
      <c r="AD191" s="5">
        <v>39059431</v>
      </c>
      <c r="AE191" s="4">
        <v>37484920.349999942</v>
      </c>
      <c r="AF191" s="4">
        <v>437397708.92999995</v>
      </c>
      <c r="AG191" s="13">
        <f t="shared" si="14"/>
        <v>30.02196023858567</v>
      </c>
    </row>
    <row r="192" spans="1:33" x14ac:dyDescent="0.2">
      <c r="A192" s="3">
        <v>2015658</v>
      </c>
      <c r="B192" s="3">
        <v>210584</v>
      </c>
      <c r="C192" s="3" t="s">
        <v>288</v>
      </c>
      <c r="D192" s="3" t="s">
        <v>286</v>
      </c>
      <c r="E192" s="3" t="s">
        <v>287</v>
      </c>
      <c r="F192" s="3" t="s">
        <v>6</v>
      </c>
      <c r="G192" s="3" t="s">
        <v>11</v>
      </c>
      <c r="H192" s="3" t="s">
        <v>21</v>
      </c>
      <c r="I192" s="3" t="s">
        <v>32</v>
      </c>
      <c r="J192" s="3">
        <v>35101010</v>
      </c>
      <c r="K192" s="3" t="s">
        <v>927</v>
      </c>
      <c r="L192" s="3" t="s">
        <v>10</v>
      </c>
      <c r="M192" s="4">
        <v>115.6</v>
      </c>
      <c r="N192" s="6">
        <v>45656</v>
      </c>
      <c r="O192" s="4">
        <v>115.4</v>
      </c>
      <c r="P192" s="4">
        <f>IF(IFERROR(VLOOKUP(D192,'Adjustement coefficients'!J$3:K$51,2,FALSE),1)=0,1,IFERROR(VLOOKUP(D192,'Adjustement coefficients'!J$3:K$51,2,FALSE),1))</f>
        <v>1</v>
      </c>
      <c r="Q192" s="4">
        <f t="shared" si="10"/>
        <v>115.4</v>
      </c>
      <c r="R192" s="6">
        <v>45289</v>
      </c>
      <c r="S192" s="10"/>
      <c r="T192" s="11">
        <f t="shared" si="11"/>
        <v>1.7331022530328304E-3</v>
      </c>
      <c r="U192" s="5">
        <v>182132055</v>
      </c>
      <c r="V192" s="12">
        <f t="shared" si="12"/>
        <v>21054465558</v>
      </c>
      <c r="W192">
        <v>256</v>
      </c>
      <c r="X192" s="5">
        <v>87060</v>
      </c>
      <c r="Y192" s="5">
        <v>22193822</v>
      </c>
      <c r="Z192" s="4">
        <v>223834247.7700001</v>
      </c>
      <c r="AA192" s="4">
        <v>2606415328.8000016</v>
      </c>
      <c r="AB192" s="13">
        <f t="shared" si="13"/>
        <v>12.185566126731509</v>
      </c>
      <c r="AC192" s="5">
        <v>87112</v>
      </c>
      <c r="AD192" s="5">
        <v>26865581</v>
      </c>
      <c r="AE192" s="4">
        <v>272099548.89000022</v>
      </c>
      <c r="AF192" s="4">
        <v>3169201613.7300014</v>
      </c>
      <c r="AG192" s="13">
        <f t="shared" si="14"/>
        <v>14.750605542774995</v>
      </c>
    </row>
    <row r="193" spans="1:33" x14ac:dyDescent="0.2">
      <c r="A193" s="3">
        <v>2015659</v>
      </c>
      <c r="B193" s="3">
        <v>208056</v>
      </c>
      <c r="C193" s="3" t="s">
        <v>71</v>
      </c>
      <c r="D193" s="3" t="s">
        <v>69</v>
      </c>
      <c r="E193" s="3" t="s">
        <v>70</v>
      </c>
      <c r="F193" s="3" t="s">
        <v>6</v>
      </c>
      <c r="G193" s="3" t="s">
        <v>11</v>
      </c>
      <c r="H193" s="3" t="s">
        <v>21</v>
      </c>
      <c r="I193" s="3" t="s">
        <v>32</v>
      </c>
      <c r="J193" s="3">
        <v>60101030</v>
      </c>
      <c r="K193" s="3" t="s">
        <v>914</v>
      </c>
      <c r="L193" s="3" t="s">
        <v>10</v>
      </c>
      <c r="M193" s="4">
        <v>31.1</v>
      </c>
      <c r="N193" s="6">
        <v>45656</v>
      </c>
      <c r="O193" s="4">
        <v>42.02</v>
      </c>
      <c r="P193" s="4">
        <f>IF(IFERROR(VLOOKUP(D193,'Adjustement coefficients'!J$3:K$51,2,FALSE),1)=0,1,IFERROR(VLOOKUP(D193,'Adjustement coefficients'!J$3:K$51,2,FALSE),1))</f>
        <v>1</v>
      </c>
      <c r="Q193" s="4">
        <f t="shared" si="10"/>
        <v>42.02</v>
      </c>
      <c r="R193" s="6">
        <v>45289</v>
      </c>
      <c r="S193" s="10"/>
      <c r="T193" s="11">
        <f t="shared" si="11"/>
        <v>-0.25987624940504522</v>
      </c>
      <c r="U193" s="5">
        <v>492167089</v>
      </c>
      <c r="V193" s="12">
        <f t="shared" si="12"/>
        <v>15306396467.900002</v>
      </c>
      <c r="W193">
        <v>256</v>
      </c>
      <c r="X193" s="5">
        <v>314410</v>
      </c>
      <c r="Y193" s="5">
        <v>240674990</v>
      </c>
      <c r="Z193" s="4">
        <v>844660671.3299998</v>
      </c>
      <c r="AA193" s="4">
        <v>9833904153.1899929</v>
      </c>
      <c r="AB193" s="13">
        <f t="shared" si="13"/>
        <v>48.901073513267768</v>
      </c>
      <c r="AC193" s="5">
        <v>314506</v>
      </c>
      <c r="AD193" s="5">
        <v>248356209</v>
      </c>
      <c r="AE193" s="4">
        <v>871540623.33999979</v>
      </c>
      <c r="AF193" s="4">
        <v>10143670451.569996</v>
      </c>
      <c r="AG193" s="13">
        <f t="shared" si="14"/>
        <v>50.461766857393421</v>
      </c>
    </row>
    <row r="194" spans="1:33" x14ac:dyDescent="0.2">
      <c r="A194" s="3">
        <v>2015660</v>
      </c>
      <c r="B194" s="3">
        <v>209627</v>
      </c>
      <c r="C194" s="3" t="s">
        <v>878</v>
      </c>
      <c r="D194" s="3" t="s">
        <v>1051</v>
      </c>
      <c r="E194" s="3" t="s">
        <v>877</v>
      </c>
      <c r="F194" s="3" t="s">
        <v>6</v>
      </c>
      <c r="G194" s="3" t="s">
        <v>11</v>
      </c>
      <c r="H194" s="3" t="s">
        <v>21</v>
      </c>
      <c r="I194" s="3" t="s">
        <v>32</v>
      </c>
      <c r="J194" s="3">
        <v>40401020</v>
      </c>
      <c r="K194" s="3" t="s">
        <v>975</v>
      </c>
      <c r="L194" s="3" t="s">
        <v>10</v>
      </c>
      <c r="M194" s="4">
        <v>11</v>
      </c>
      <c r="N194" s="6">
        <v>45656</v>
      </c>
      <c r="O194" s="4">
        <v>0.94499999999999995</v>
      </c>
      <c r="P194" s="4">
        <f>IF(IFERROR(VLOOKUP(D194,'Adjustement coefficients'!J$3:K$51,2,FALSE),1)=0,1,IFERROR(VLOOKUP(D194,'Adjustement coefficients'!J$3:K$51,2,FALSE),1))</f>
        <v>100</v>
      </c>
      <c r="Q194" s="4">
        <f t="shared" ref="Q194:Q257" si="15">O194*P194</f>
        <v>94.5</v>
      </c>
      <c r="R194" s="6">
        <v>45289</v>
      </c>
      <c r="S194" s="10"/>
      <c r="T194" s="11">
        <f t="shared" ref="T194:T257" si="16">IFERROR((M194-O194)/O194,"NA")</f>
        <v>10.640211640211641</v>
      </c>
      <c r="U194" s="5">
        <v>19991380</v>
      </c>
      <c r="V194" s="12">
        <f t="shared" ref="V194:V257" si="17">U194*M194</f>
        <v>219905180</v>
      </c>
      <c r="W194">
        <v>256</v>
      </c>
      <c r="X194" s="5">
        <v>41581</v>
      </c>
      <c r="Y194" s="5">
        <v>328329010</v>
      </c>
      <c r="Z194" s="4">
        <v>29893886.620000012</v>
      </c>
      <c r="AA194" s="4">
        <v>344745670.50999987</v>
      </c>
      <c r="AB194" s="13">
        <f t="shared" ref="AB194:AB257" si="18">(Y194/U194)*100</f>
        <v>1642.3529041016677</v>
      </c>
      <c r="AC194" s="5">
        <v>41589</v>
      </c>
      <c r="AD194" s="5">
        <v>555623314</v>
      </c>
      <c r="AE194" s="4">
        <v>45614153.829999983</v>
      </c>
      <c r="AF194" s="4">
        <v>525726463.97999978</v>
      </c>
      <c r="AG194" s="13">
        <f t="shared" ref="AG194:AG257" si="19">(AD194/U194)*100</f>
        <v>2779.3144545299024</v>
      </c>
    </row>
    <row r="195" spans="1:33" x14ac:dyDescent="0.2">
      <c r="A195" s="3">
        <v>2015661</v>
      </c>
      <c r="B195" s="3">
        <v>215055</v>
      </c>
      <c r="C195" s="3" t="s">
        <v>845</v>
      </c>
      <c r="D195" s="3" t="s">
        <v>843</v>
      </c>
      <c r="E195" s="3" t="s">
        <v>844</v>
      </c>
      <c r="F195" s="3" t="s">
        <v>6</v>
      </c>
      <c r="G195" s="3" t="s">
        <v>11</v>
      </c>
      <c r="H195" s="3" t="s">
        <v>21</v>
      </c>
      <c r="I195" s="3" t="s">
        <v>8</v>
      </c>
      <c r="J195" s="3">
        <v>20103015</v>
      </c>
      <c r="K195" s="3" t="s">
        <v>963</v>
      </c>
      <c r="L195" s="3" t="s">
        <v>10</v>
      </c>
      <c r="M195" s="4">
        <v>23.7</v>
      </c>
      <c r="N195" s="6">
        <v>45656</v>
      </c>
      <c r="O195" s="4">
        <v>23.3</v>
      </c>
      <c r="P195" s="4">
        <f>IF(IFERROR(VLOOKUP(D195,'Adjustement coefficients'!J$3:K$51,2,FALSE),1)=0,1,IFERROR(VLOOKUP(D195,'Adjustement coefficients'!J$3:K$51,2,FALSE),1))</f>
        <v>1</v>
      </c>
      <c r="Q195" s="4">
        <f t="shared" si="15"/>
        <v>23.3</v>
      </c>
      <c r="R195" s="6">
        <v>45289</v>
      </c>
      <c r="S195" s="10"/>
      <c r="T195" s="11">
        <f t="shared" si="16"/>
        <v>1.7167381974248865E-2</v>
      </c>
      <c r="U195" s="5">
        <v>44344592</v>
      </c>
      <c r="V195" s="12">
        <f t="shared" si="17"/>
        <v>1050966830.4</v>
      </c>
      <c r="W195">
        <v>256</v>
      </c>
      <c r="X195" s="5">
        <v>4445</v>
      </c>
      <c r="Y195" s="5">
        <v>3755486</v>
      </c>
      <c r="Z195" s="4">
        <v>7735903.0399999982</v>
      </c>
      <c r="AA195" s="4">
        <v>90244119.899999961</v>
      </c>
      <c r="AB195" s="13">
        <f t="shared" si="18"/>
        <v>8.4688703416191089</v>
      </c>
      <c r="AC195" s="5">
        <v>4459</v>
      </c>
      <c r="AD195" s="5">
        <v>5418327</v>
      </c>
      <c r="AE195" s="4">
        <v>10949770.739999998</v>
      </c>
      <c r="AF195" s="4">
        <v>127792869.89999996</v>
      </c>
      <c r="AG195" s="13">
        <f t="shared" si="19"/>
        <v>12.218687230226404</v>
      </c>
    </row>
    <row r="196" spans="1:33" x14ac:dyDescent="0.2">
      <c r="A196" s="3">
        <v>2015662</v>
      </c>
      <c r="B196" s="3">
        <v>215413</v>
      </c>
      <c r="C196" s="3" t="s">
        <v>490</v>
      </c>
      <c r="D196" s="3" t="s">
        <v>488</v>
      </c>
      <c r="E196" s="3" t="s">
        <v>489</v>
      </c>
      <c r="F196" s="3" t="s">
        <v>6</v>
      </c>
      <c r="G196" s="3" t="s">
        <v>11</v>
      </c>
      <c r="H196" s="3" t="s">
        <v>21</v>
      </c>
      <c r="I196" s="3" t="s">
        <v>8</v>
      </c>
      <c r="J196" s="3">
        <v>50101015</v>
      </c>
      <c r="K196" s="3" t="s">
        <v>923</v>
      </c>
      <c r="L196" s="3" t="s">
        <v>10</v>
      </c>
      <c r="M196" s="4">
        <v>199</v>
      </c>
      <c r="N196" s="6">
        <v>45656</v>
      </c>
      <c r="O196" s="4">
        <v>124</v>
      </c>
      <c r="P196" s="4">
        <f>IF(IFERROR(VLOOKUP(D196,'Adjustement coefficients'!J$3:K$51,2,FALSE),1)=0,1,IFERROR(VLOOKUP(D196,'Adjustement coefficients'!J$3:K$51,2,FALSE),1))</f>
        <v>1</v>
      </c>
      <c r="Q196" s="4">
        <f t="shared" si="15"/>
        <v>124</v>
      </c>
      <c r="R196" s="6">
        <v>45289</v>
      </c>
      <c r="S196" s="10"/>
      <c r="T196" s="11">
        <f t="shared" si="16"/>
        <v>0.60483870967741937</v>
      </c>
      <c r="U196" s="5">
        <v>27674911</v>
      </c>
      <c r="V196" s="12">
        <f t="shared" si="17"/>
        <v>5507307289</v>
      </c>
      <c r="W196">
        <v>256</v>
      </c>
      <c r="X196" s="5">
        <v>14744</v>
      </c>
      <c r="Y196" s="5">
        <v>1846182</v>
      </c>
      <c r="Z196" s="4">
        <v>26257180.59</v>
      </c>
      <c r="AA196" s="4">
        <v>306355281.5</v>
      </c>
      <c r="AB196" s="13">
        <f t="shared" si="18"/>
        <v>6.6709591225063019</v>
      </c>
      <c r="AC196" s="5">
        <v>14796</v>
      </c>
      <c r="AD196" s="5">
        <v>3564929</v>
      </c>
      <c r="AE196" s="4">
        <v>50021217.939999998</v>
      </c>
      <c r="AF196" s="4">
        <v>582714886.25</v>
      </c>
      <c r="AG196" s="13">
        <f t="shared" si="19"/>
        <v>12.881447026153037</v>
      </c>
    </row>
    <row r="197" spans="1:33" x14ac:dyDescent="0.2">
      <c r="A197" s="3">
        <v>2015663</v>
      </c>
      <c r="B197" s="3">
        <v>215534</v>
      </c>
      <c r="C197" s="3" t="s">
        <v>297</v>
      </c>
      <c r="D197" s="3" t="s">
        <v>295</v>
      </c>
      <c r="E197" s="3" t="s">
        <v>296</v>
      </c>
      <c r="F197" s="3" t="s">
        <v>6</v>
      </c>
      <c r="G197" s="3" t="s">
        <v>11</v>
      </c>
      <c r="H197" s="3" t="s">
        <v>21</v>
      </c>
      <c r="I197" s="3" t="s">
        <v>32</v>
      </c>
      <c r="J197" s="3">
        <v>40401010</v>
      </c>
      <c r="K197" s="3" t="s">
        <v>949</v>
      </c>
      <c r="L197" s="3" t="s">
        <v>10</v>
      </c>
      <c r="M197" s="4">
        <v>72.7</v>
      </c>
      <c r="N197" s="6">
        <v>45656</v>
      </c>
      <c r="O197" s="4">
        <v>76.75</v>
      </c>
      <c r="P197" s="4">
        <f>IF(IFERROR(VLOOKUP(D197,'Adjustement coefficients'!J$3:K$51,2,FALSE),1)=0,1,IFERROR(VLOOKUP(D197,'Adjustement coefficients'!J$3:K$51,2,FALSE),1))</f>
        <v>1</v>
      </c>
      <c r="Q197" s="4">
        <f t="shared" si="15"/>
        <v>76.75</v>
      </c>
      <c r="R197" s="6">
        <v>45289</v>
      </c>
      <c r="S197" s="10"/>
      <c r="T197" s="11">
        <f t="shared" si="16"/>
        <v>-5.2768729641693775E-2</v>
      </c>
      <c r="U197" s="5">
        <v>166968888</v>
      </c>
      <c r="V197" s="12">
        <f t="shared" si="17"/>
        <v>12138638157.6</v>
      </c>
      <c r="W197">
        <v>256</v>
      </c>
      <c r="X197" s="5">
        <v>146742</v>
      </c>
      <c r="Y197" s="5">
        <v>44760844</v>
      </c>
      <c r="Z197" s="4">
        <v>273230106.23999989</v>
      </c>
      <c r="AA197" s="4">
        <v>3175787295.6499977</v>
      </c>
      <c r="AB197" s="13">
        <f t="shared" si="18"/>
        <v>26.807894893568434</v>
      </c>
      <c r="AC197" s="5">
        <v>146890</v>
      </c>
      <c r="AD197" s="5">
        <v>51761763</v>
      </c>
      <c r="AE197" s="4">
        <v>316431132.20999998</v>
      </c>
      <c r="AF197" s="4">
        <v>3675169371.6199994</v>
      </c>
      <c r="AG197" s="13">
        <f t="shared" si="19"/>
        <v>31.000843103177399</v>
      </c>
    </row>
    <row r="198" spans="1:33" x14ac:dyDescent="0.2">
      <c r="A198" s="3">
        <v>2015664</v>
      </c>
      <c r="B198" s="3">
        <v>601222</v>
      </c>
      <c r="C198" s="3" t="s">
        <v>703</v>
      </c>
      <c r="D198" s="3" t="s">
        <v>701</v>
      </c>
      <c r="E198" s="3" t="s">
        <v>702</v>
      </c>
      <c r="F198" s="3" t="s">
        <v>6</v>
      </c>
      <c r="G198" s="3" t="s">
        <v>11</v>
      </c>
      <c r="H198" s="3" t="s">
        <v>21</v>
      </c>
      <c r="I198" s="3" t="s">
        <v>8</v>
      </c>
      <c r="J198" s="3">
        <v>40501030</v>
      </c>
      <c r="K198" s="3" t="s">
        <v>938</v>
      </c>
      <c r="L198" s="3" t="s">
        <v>10</v>
      </c>
      <c r="M198" s="4">
        <v>26.5</v>
      </c>
      <c r="N198" s="6">
        <v>45656</v>
      </c>
      <c r="O198" s="4">
        <v>15.16</v>
      </c>
      <c r="P198" s="4">
        <f>IF(IFERROR(VLOOKUP(D198,'Adjustement coefficients'!J$3:K$51,2,FALSE),1)=0,1,IFERROR(VLOOKUP(D198,'Adjustement coefficients'!J$3:K$51,2,FALSE),1))</f>
        <v>1</v>
      </c>
      <c r="Q198" s="4">
        <f t="shared" si="15"/>
        <v>15.16</v>
      </c>
      <c r="R198" s="6">
        <v>45289</v>
      </c>
      <c r="S198" s="10"/>
      <c r="T198" s="11">
        <f t="shared" si="16"/>
        <v>0.74802110817941947</v>
      </c>
      <c r="U198" s="5">
        <v>204694588</v>
      </c>
      <c r="V198" s="12">
        <f t="shared" si="17"/>
        <v>5424406582</v>
      </c>
      <c r="W198">
        <v>256</v>
      </c>
      <c r="X198" s="5">
        <v>71020</v>
      </c>
      <c r="Y198" s="5">
        <v>63527362</v>
      </c>
      <c r="Z198" s="4">
        <v>108500596.66999996</v>
      </c>
      <c r="AA198" s="4">
        <v>1263163100.2200003</v>
      </c>
      <c r="AB198" s="13">
        <f t="shared" si="18"/>
        <v>31.035193759006468</v>
      </c>
      <c r="AC198" s="5">
        <v>71159</v>
      </c>
      <c r="AD198" s="5">
        <v>164466460</v>
      </c>
      <c r="AE198" s="4">
        <v>276085834.38</v>
      </c>
      <c r="AF198" s="4">
        <v>3208387908.7799997</v>
      </c>
      <c r="AG198" s="13">
        <f t="shared" si="19"/>
        <v>80.34724396328447</v>
      </c>
    </row>
    <row r="199" spans="1:33" x14ac:dyDescent="0.2">
      <c r="A199" s="3">
        <v>2015665</v>
      </c>
      <c r="B199" s="3">
        <v>71060</v>
      </c>
      <c r="C199" s="3" t="s">
        <v>649</v>
      </c>
      <c r="D199" s="3" t="s">
        <v>647</v>
      </c>
      <c r="E199" s="3" t="s">
        <v>648</v>
      </c>
      <c r="F199" s="3" t="s">
        <v>6</v>
      </c>
      <c r="G199" s="3" t="s">
        <v>11</v>
      </c>
      <c r="H199" s="3" t="s">
        <v>21</v>
      </c>
      <c r="I199" s="3" t="s">
        <v>8</v>
      </c>
      <c r="J199" s="3">
        <v>60101030</v>
      </c>
      <c r="K199" s="3" t="s">
        <v>914</v>
      </c>
      <c r="L199" s="3" t="s">
        <v>10</v>
      </c>
      <c r="M199" s="4">
        <v>6.99</v>
      </c>
      <c r="N199" s="6">
        <v>45656</v>
      </c>
      <c r="O199" s="4">
        <v>68.8</v>
      </c>
      <c r="P199" s="4">
        <f>IF(IFERROR(VLOOKUP(D199,'Adjustement coefficients'!J$3:K$51,2,FALSE),1)=0,1,IFERROR(VLOOKUP(D199,'Adjustement coefficients'!J$3:K$51,2,FALSE),1))</f>
        <v>1</v>
      </c>
      <c r="Q199" s="4">
        <f t="shared" si="15"/>
        <v>68.8</v>
      </c>
      <c r="R199" s="6">
        <v>45289</v>
      </c>
      <c r="S199" s="10"/>
      <c r="T199" s="11">
        <f t="shared" si="16"/>
        <v>-0.89840116279069759</v>
      </c>
      <c r="U199" s="5">
        <v>17868651</v>
      </c>
      <c r="V199" s="12">
        <f t="shared" si="17"/>
        <v>124901870.49000001</v>
      </c>
      <c r="W199">
        <v>256</v>
      </c>
      <c r="X199" s="5">
        <v>27644</v>
      </c>
      <c r="Y199" s="5">
        <v>10965038</v>
      </c>
      <c r="Z199" s="4">
        <v>36653200.619999997</v>
      </c>
      <c r="AA199" s="4">
        <v>421259114.16000003</v>
      </c>
      <c r="AB199" s="13">
        <f t="shared" si="18"/>
        <v>61.364665972825819</v>
      </c>
      <c r="AC199" s="5">
        <v>27656</v>
      </c>
      <c r="AD199" s="5">
        <v>11505525</v>
      </c>
      <c r="AE199" s="4">
        <v>38891229.419999965</v>
      </c>
      <c r="AF199" s="4">
        <v>447205591.09999996</v>
      </c>
      <c r="AG199" s="13">
        <f t="shared" si="19"/>
        <v>64.389443836582842</v>
      </c>
    </row>
    <row r="200" spans="1:33" x14ac:dyDescent="0.2">
      <c r="A200" s="3">
        <v>2015666</v>
      </c>
      <c r="B200" s="3">
        <v>245935</v>
      </c>
      <c r="C200" s="3" t="s">
        <v>553</v>
      </c>
      <c r="D200" s="3" t="s">
        <v>551</v>
      </c>
      <c r="E200" s="3" t="s">
        <v>552</v>
      </c>
      <c r="F200" s="3" t="s">
        <v>6</v>
      </c>
      <c r="G200" s="3" t="s">
        <v>11</v>
      </c>
      <c r="H200" s="3" t="s">
        <v>21</v>
      </c>
      <c r="I200" s="3" t="s">
        <v>8</v>
      </c>
      <c r="J200" s="3">
        <v>55101015</v>
      </c>
      <c r="K200" s="3" t="s">
        <v>968</v>
      </c>
      <c r="L200" s="3" t="s">
        <v>10</v>
      </c>
      <c r="M200" s="4">
        <v>24.5</v>
      </c>
      <c r="N200" s="6">
        <v>45656</v>
      </c>
      <c r="O200" s="4">
        <v>41.4</v>
      </c>
      <c r="P200" s="4">
        <f>IF(IFERROR(VLOOKUP(D200,'Adjustement coefficients'!J$3:K$51,2,FALSE),1)=0,1,IFERROR(VLOOKUP(D200,'Adjustement coefficients'!J$3:K$51,2,FALSE),1))</f>
        <v>1</v>
      </c>
      <c r="Q200" s="4">
        <f t="shared" si="15"/>
        <v>41.4</v>
      </c>
      <c r="R200" s="6">
        <v>45289</v>
      </c>
      <c r="S200" s="10"/>
      <c r="T200" s="11">
        <f t="shared" si="16"/>
        <v>-0.40821256038647341</v>
      </c>
      <c r="U200" s="5">
        <v>84838235</v>
      </c>
      <c r="V200" s="12">
        <f t="shared" si="17"/>
        <v>2078536757.5</v>
      </c>
      <c r="W200">
        <v>256</v>
      </c>
      <c r="X200" s="5">
        <v>132941</v>
      </c>
      <c r="Y200" s="5">
        <v>72511480</v>
      </c>
      <c r="Z200" s="4">
        <v>201485838.32000005</v>
      </c>
      <c r="AA200" s="4">
        <v>2337314394.6999984</v>
      </c>
      <c r="AB200" s="13">
        <f t="shared" si="18"/>
        <v>85.470283534305025</v>
      </c>
      <c r="AC200" s="5">
        <v>133016</v>
      </c>
      <c r="AD200" s="5">
        <v>81492191</v>
      </c>
      <c r="AE200" s="4">
        <v>226063016.24000001</v>
      </c>
      <c r="AF200" s="4">
        <v>2623694120.0999975</v>
      </c>
      <c r="AG200" s="13">
        <f t="shared" si="19"/>
        <v>96.055971697195247</v>
      </c>
    </row>
    <row r="201" spans="1:33" x14ac:dyDescent="0.2">
      <c r="A201" s="3">
        <v>2015668</v>
      </c>
      <c r="B201" s="3">
        <v>123381</v>
      </c>
      <c r="C201" s="3" t="s">
        <v>139</v>
      </c>
      <c r="D201" s="3" t="s">
        <v>137</v>
      </c>
      <c r="E201" s="3" t="s">
        <v>138</v>
      </c>
      <c r="F201" s="3" t="s">
        <v>6</v>
      </c>
      <c r="G201" s="3" t="s">
        <v>11</v>
      </c>
      <c r="H201" s="3" t="s">
        <v>21</v>
      </c>
      <c r="I201" s="3" t="s">
        <v>8</v>
      </c>
      <c r="J201" s="3">
        <v>30202000</v>
      </c>
      <c r="K201" s="3" t="s">
        <v>910</v>
      </c>
      <c r="L201" s="3" t="s">
        <v>10</v>
      </c>
      <c r="M201" s="4">
        <v>3.69</v>
      </c>
      <c r="N201" s="6">
        <v>45656</v>
      </c>
      <c r="O201" s="4">
        <v>5.08</v>
      </c>
      <c r="P201" s="4">
        <f>IF(IFERROR(VLOOKUP(D201,'Adjustement coefficients'!J$3:K$51,2,FALSE),1)=0,1,IFERROR(VLOOKUP(D201,'Adjustement coefficients'!J$3:K$51,2,FALSE),1))</f>
        <v>1</v>
      </c>
      <c r="Q201" s="4">
        <f t="shared" si="15"/>
        <v>5.08</v>
      </c>
      <c r="R201" s="6">
        <v>45289</v>
      </c>
      <c r="S201" s="10"/>
      <c r="T201" s="11">
        <f t="shared" si="16"/>
        <v>-0.2736220472440945</v>
      </c>
      <c r="U201" s="5">
        <v>302145464</v>
      </c>
      <c r="V201" s="12">
        <f t="shared" si="17"/>
        <v>1114916762.1600001</v>
      </c>
      <c r="W201">
        <v>256</v>
      </c>
      <c r="X201" s="5">
        <v>19393</v>
      </c>
      <c r="Y201" s="5">
        <v>63652983</v>
      </c>
      <c r="Z201" s="4">
        <v>23131499.12000002</v>
      </c>
      <c r="AA201" s="4">
        <v>269119927.05000007</v>
      </c>
      <c r="AB201" s="13">
        <f t="shared" si="18"/>
        <v>21.066999370872569</v>
      </c>
      <c r="AC201" s="5">
        <v>19401</v>
      </c>
      <c r="AD201" s="5">
        <v>98570535</v>
      </c>
      <c r="AE201" s="4">
        <v>34052499.730000019</v>
      </c>
      <c r="AF201" s="4">
        <v>395642645.46000034</v>
      </c>
      <c r="AG201" s="13">
        <f t="shared" si="19"/>
        <v>32.623536258019087</v>
      </c>
    </row>
    <row r="202" spans="1:33" x14ac:dyDescent="0.2">
      <c r="A202" s="3">
        <v>2015669</v>
      </c>
      <c r="B202" s="3">
        <v>248795</v>
      </c>
      <c r="C202" s="3" t="s">
        <v>631</v>
      </c>
      <c r="D202" s="3" t="s">
        <v>629</v>
      </c>
      <c r="E202" s="3" t="s">
        <v>630</v>
      </c>
      <c r="F202" s="3" t="s">
        <v>6</v>
      </c>
      <c r="G202" s="3" t="s">
        <v>11</v>
      </c>
      <c r="H202" s="3" t="s">
        <v>21</v>
      </c>
      <c r="I202" s="3" t="s">
        <v>32</v>
      </c>
      <c r="J202" s="3">
        <v>10101015</v>
      </c>
      <c r="K202" s="3" t="s">
        <v>942</v>
      </c>
      <c r="L202" s="3" t="s">
        <v>10</v>
      </c>
      <c r="M202" s="4">
        <v>43.9</v>
      </c>
      <c r="N202" s="6">
        <v>45656</v>
      </c>
      <c r="O202" s="4">
        <v>25.9</v>
      </c>
      <c r="P202" s="4">
        <f>IF(IFERROR(VLOOKUP(D202,'Adjustement coefficients'!J$3:K$51,2,FALSE),1)=0,1,IFERROR(VLOOKUP(D202,'Adjustement coefficients'!J$3:K$51,2,FALSE),1))</f>
        <v>1</v>
      </c>
      <c r="Q202" s="4">
        <f t="shared" si="15"/>
        <v>25.9</v>
      </c>
      <c r="R202" s="6">
        <v>45289</v>
      </c>
      <c r="S202" s="10"/>
      <c r="T202" s="11">
        <f t="shared" si="16"/>
        <v>0.69498069498069504</v>
      </c>
      <c r="U202" s="5">
        <v>104429671</v>
      </c>
      <c r="V202" s="12">
        <f t="shared" si="17"/>
        <v>4584462556.8999996</v>
      </c>
      <c r="W202">
        <v>256</v>
      </c>
      <c r="X202" s="5">
        <v>72286</v>
      </c>
      <c r="Y202" s="5">
        <v>45157357</v>
      </c>
      <c r="Z202" s="4">
        <v>126525386.84000002</v>
      </c>
      <c r="AA202" s="4">
        <v>1472148051.2700009</v>
      </c>
      <c r="AB202" s="13">
        <f t="shared" si="18"/>
        <v>43.241883812886854</v>
      </c>
      <c r="AC202" s="5">
        <v>72397</v>
      </c>
      <c r="AD202" s="5">
        <v>55210476</v>
      </c>
      <c r="AE202" s="4">
        <v>157640180.01000002</v>
      </c>
      <c r="AF202" s="4">
        <v>1837581809.5000005</v>
      </c>
      <c r="AG202" s="13">
        <f t="shared" si="19"/>
        <v>52.868572189603093</v>
      </c>
    </row>
    <row r="203" spans="1:33" x14ac:dyDescent="0.2">
      <c r="A203" s="3">
        <v>2015670</v>
      </c>
      <c r="B203" s="3">
        <v>121694</v>
      </c>
      <c r="C203" s="3" t="s">
        <v>268</v>
      </c>
      <c r="D203" s="3" t="s">
        <v>266</v>
      </c>
      <c r="E203" s="3" t="s">
        <v>267</v>
      </c>
      <c r="F203" s="3" t="s">
        <v>6</v>
      </c>
      <c r="G203" s="3" t="s">
        <v>11</v>
      </c>
      <c r="H203" s="3" t="s">
        <v>21</v>
      </c>
      <c r="I203" s="3" t="s">
        <v>32</v>
      </c>
      <c r="J203" s="3">
        <v>55201000</v>
      </c>
      <c r="K203" s="3" t="s">
        <v>940</v>
      </c>
      <c r="L203" s="3" t="s">
        <v>10</v>
      </c>
      <c r="M203" s="4">
        <v>17.52</v>
      </c>
      <c r="N203" s="6">
        <v>45656</v>
      </c>
      <c r="O203" s="4">
        <v>21.16</v>
      </c>
      <c r="P203" s="4">
        <f>IF(IFERROR(VLOOKUP(D203,'Adjustement coefficients'!J$3:K$51,2,FALSE),1)=0,1,IFERROR(VLOOKUP(D203,'Adjustement coefficients'!J$3:K$51,2,FALSE),1))</f>
        <v>1</v>
      </c>
      <c r="Q203" s="4">
        <f t="shared" si="15"/>
        <v>21.16</v>
      </c>
      <c r="R203" s="6">
        <v>45289</v>
      </c>
      <c r="S203" s="10"/>
      <c r="T203" s="11">
        <f t="shared" si="16"/>
        <v>-0.17202268431001894</v>
      </c>
      <c r="U203" s="5">
        <v>639441378</v>
      </c>
      <c r="V203" s="12">
        <f t="shared" si="17"/>
        <v>11203012942.559999</v>
      </c>
      <c r="W203">
        <v>256</v>
      </c>
      <c r="X203" s="5">
        <v>229564</v>
      </c>
      <c r="Y203" s="5">
        <v>268986955</v>
      </c>
      <c r="Z203" s="4">
        <v>469589365.32999998</v>
      </c>
      <c r="AA203" s="4">
        <v>5445839732.5100012</v>
      </c>
      <c r="AB203" s="13">
        <f t="shared" si="18"/>
        <v>42.065928833276097</v>
      </c>
      <c r="AC203" s="5">
        <v>229650</v>
      </c>
      <c r="AD203" s="5">
        <v>280820162</v>
      </c>
      <c r="AE203" s="4">
        <v>489528167.21000016</v>
      </c>
      <c r="AF203" s="4">
        <v>5677871565.7800026</v>
      </c>
      <c r="AG203" s="13">
        <f t="shared" si="19"/>
        <v>43.91648267716576</v>
      </c>
    </row>
    <row r="204" spans="1:33" x14ac:dyDescent="0.2">
      <c r="A204" s="3">
        <v>2015671</v>
      </c>
      <c r="B204" s="3">
        <v>190708</v>
      </c>
      <c r="C204" s="3" t="s">
        <v>230</v>
      </c>
      <c r="D204" s="3" t="s">
        <v>228</v>
      </c>
      <c r="E204" s="3" t="s">
        <v>229</v>
      </c>
      <c r="F204" s="3" t="s">
        <v>6</v>
      </c>
      <c r="G204" s="3" t="s">
        <v>11</v>
      </c>
      <c r="H204" s="3" t="s">
        <v>21</v>
      </c>
      <c r="I204" s="3" t="s">
        <v>8</v>
      </c>
      <c r="J204" s="3">
        <v>10101010</v>
      </c>
      <c r="K204" s="3" t="s">
        <v>926</v>
      </c>
      <c r="L204" s="3" t="s">
        <v>10</v>
      </c>
      <c r="M204" s="4">
        <v>124.8</v>
      </c>
      <c r="N204" s="6">
        <v>45656</v>
      </c>
      <c r="O204" s="4">
        <v>84.7</v>
      </c>
      <c r="P204" s="4">
        <f>IF(IFERROR(VLOOKUP(D204,'Adjustement coefficients'!J$3:K$51,2,FALSE),1)=0,1,IFERROR(VLOOKUP(D204,'Adjustement coefficients'!J$3:K$51,2,FALSE),1))</f>
        <v>1</v>
      </c>
      <c r="Q204" s="4">
        <f t="shared" si="15"/>
        <v>84.7</v>
      </c>
      <c r="R204" s="6">
        <v>45289</v>
      </c>
      <c r="S204" s="10"/>
      <c r="T204" s="11">
        <f t="shared" si="16"/>
        <v>0.47343565525383696</v>
      </c>
      <c r="U204" s="5">
        <v>89574924</v>
      </c>
      <c r="V204" s="12">
        <f t="shared" si="17"/>
        <v>11178950515.199999</v>
      </c>
      <c r="W204">
        <v>256</v>
      </c>
      <c r="X204" s="5">
        <v>266182</v>
      </c>
      <c r="Y204" s="5">
        <v>85101829</v>
      </c>
      <c r="Z204" s="4">
        <v>754881232.94000018</v>
      </c>
      <c r="AA204" s="4">
        <v>8759641865.7999992</v>
      </c>
      <c r="AB204" s="13">
        <f t="shared" si="18"/>
        <v>95.006308908506583</v>
      </c>
      <c r="AC204" s="5">
        <v>266395</v>
      </c>
      <c r="AD204" s="5">
        <v>103463333</v>
      </c>
      <c r="AE204" s="4">
        <v>903985995.01999986</v>
      </c>
      <c r="AF204" s="4">
        <v>10485913853.629997</v>
      </c>
      <c r="AG204" s="13">
        <f t="shared" si="19"/>
        <v>115.5047957394862</v>
      </c>
    </row>
    <row r="205" spans="1:33" x14ac:dyDescent="0.2">
      <c r="A205" s="3">
        <v>2015676</v>
      </c>
      <c r="B205" s="3">
        <v>221483</v>
      </c>
      <c r="C205" s="3" t="s">
        <v>833</v>
      </c>
      <c r="D205" s="3" t="s">
        <v>831</v>
      </c>
      <c r="E205" s="3" t="s">
        <v>832</v>
      </c>
      <c r="F205" s="3" t="s">
        <v>6</v>
      </c>
      <c r="G205" s="3" t="s">
        <v>11</v>
      </c>
      <c r="H205" s="3" t="s">
        <v>21</v>
      </c>
      <c r="I205" s="3" t="s">
        <v>8</v>
      </c>
      <c r="J205" s="3">
        <v>30202000</v>
      </c>
      <c r="K205" s="3" t="s">
        <v>910</v>
      </c>
      <c r="L205" s="3" t="s">
        <v>10</v>
      </c>
      <c r="M205" s="4">
        <v>28</v>
      </c>
      <c r="N205" s="6">
        <v>45656</v>
      </c>
      <c r="O205" s="4">
        <v>21.1</v>
      </c>
      <c r="P205" s="4">
        <f>IF(IFERROR(VLOOKUP(D205,'Adjustement coefficients'!J$3:K$51,2,FALSE),1)=0,1,IFERROR(VLOOKUP(D205,'Adjustement coefficients'!J$3:K$51,2,FALSE),1))</f>
        <v>1</v>
      </c>
      <c r="Q205" s="4">
        <f t="shared" si="15"/>
        <v>21.1</v>
      </c>
      <c r="R205" s="6">
        <v>45289</v>
      </c>
      <c r="S205" s="10"/>
      <c r="T205" s="11">
        <f t="shared" si="16"/>
        <v>0.32701421800947861</v>
      </c>
      <c r="U205" s="5">
        <v>204722663</v>
      </c>
      <c r="V205" s="12">
        <f t="shared" si="17"/>
        <v>5732234564</v>
      </c>
      <c r="W205">
        <v>256</v>
      </c>
      <c r="X205" s="5">
        <v>4628</v>
      </c>
      <c r="Y205" s="5">
        <v>2689959</v>
      </c>
      <c r="Z205" s="4">
        <v>5285459.4300000006</v>
      </c>
      <c r="AA205" s="4">
        <v>61047623.049999982</v>
      </c>
      <c r="AB205" s="13">
        <f t="shared" si="18"/>
        <v>1.3139527205153636</v>
      </c>
      <c r="AC205" s="5">
        <v>4677</v>
      </c>
      <c r="AD205" s="5">
        <v>15268102</v>
      </c>
      <c r="AE205" s="4">
        <v>35217934.610000022</v>
      </c>
      <c r="AF205" s="4">
        <v>412493392.70000017</v>
      </c>
      <c r="AG205" s="13">
        <f t="shared" si="19"/>
        <v>7.4579442140218735</v>
      </c>
    </row>
    <row r="206" spans="1:33" x14ac:dyDescent="0.2">
      <c r="A206" s="3">
        <v>2015677</v>
      </c>
      <c r="B206" s="3">
        <v>217880</v>
      </c>
      <c r="C206" s="3" t="s">
        <v>424</v>
      </c>
      <c r="D206" s="3" t="s">
        <v>422</v>
      </c>
      <c r="E206" s="3" t="s">
        <v>423</v>
      </c>
      <c r="F206" s="3" t="s">
        <v>6</v>
      </c>
      <c r="G206" s="3" t="s">
        <v>11</v>
      </c>
      <c r="H206" s="3" t="s">
        <v>21</v>
      </c>
      <c r="I206" s="3" t="s">
        <v>8</v>
      </c>
      <c r="J206" s="3">
        <v>40401025</v>
      </c>
      <c r="K206" s="3" t="s">
        <v>958</v>
      </c>
      <c r="L206" s="3" t="s">
        <v>10</v>
      </c>
      <c r="M206" s="4">
        <v>134</v>
      </c>
      <c r="N206" s="6">
        <v>45656</v>
      </c>
      <c r="O206" s="4">
        <v>117.2</v>
      </c>
      <c r="P206" s="4">
        <f>IF(IFERROR(VLOOKUP(D206,'Adjustement coefficients'!J$3:K$51,2,FALSE),1)=0,1,IFERROR(VLOOKUP(D206,'Adjustement coefficients'!J$3:K$51,2,FALSE),1))</f>
        <v>1</v>
      </c>
      <c r="Q206" s="4">
        <f t="shared" si="15"/>
        <v>117.2</v>
      </c>
      <c r="R206" s="6">
        <v>45289</v>
      </c>
      <c r="S206" s="10"/>
      <c r="T206" s="11">
        <f t="shared" si="16"/>
        <v>0.14334470989761089</v>
      </c>
      <c r="U206" s="5">
        <v>40645162</v>
      </c>
      <c r="V206" s="12">
        <f t="shared" si="17"/>
        <v>5446451708</v>
      </c>
      <c r="W206">
        <v>256</v>
      </c>
      <c r="X206" s="5">
        <v>63289</v>
      </c>
      <c r="Y206" s="5">
        <v>8766515</v>
      </c>
      <c r="Z206" s="4">
        <v>103539140.82000002</v>
      </c>
      <c r="AA206" s="4">
        <v>1202605374.8000004</v>
      </c>
      <c r="AB206" s="13">
        <f t="shared" si="18"/>
        <v>21.568409544043643</v>
      </c>
      <c r="AC206" s="5">
        <v>63441</v>
      </c>
      <c r="AD206" s="5">
        <v>17123101</v>
      </c>
      <c r="AE206" s="4">
        <v>198157677.60999987</v>
      </c>
      <c r="AF206" s="4">
        <v>2288993711.0800018</v>
      </c>
      <c r="AG206" s="13">
        <f t="shared" si="19"/>
        <v>42.128263629506506</v>
      </c>
    </row>
    <row r="207" spans="1:33" x14ac:dyDescent="0.2">
      <c r="A207" s="3">
        <v>2015679</v>
      </c>
      <c r="B207" s="3">
        <v>51584</v>
      </c>
      <c r="C207" s="3" t="s">
        <v>712</v>
      </c>
      <c r="D207" s="3" t="s">
        <v>713</v>
      </c>
      <c r="E207" s="3" t="s">
        <v>714</v>
      </c>
      <c r="F207" s="3" t="s">
        <v>6</v>
      </c>
      <c r="G207" s="3" t="s">
        <v>11</v>
      </c>
      <c r="H207" s="3" t="s">
        <v>21</v>
      </c>
      <c r="I207" s="3" t="s">
        <v>8</v>
      </c>
      <c r="J207" s="3">
        <v>10101020</v>
      </c>
      <c r="K207" s="3" t="s">
        <v>970</v>
      </c>
      <c r="L207" s="3" t="s">
        <v>10</v>
      </c>
      <c r="M207" s="4">
        <v>334.2</v>
      </c>
      <c r="N207" s="6">
        <v>45656</v>
      </c>
      <c r="O207" s="4">
        <v>276.60000000000002</v>
      </c>
      <c r="P207" s="4">
        <f>IF(IFERROR(VLOOKUP(D207,'Adjustement coefficients'!J$3:K$51,2,FALSE),1)=0,1,IFERROR(VLOOKUP(D207,'Adjustement coefficients'!J$3:K$51,2,FALSE),1))</f>
        <v>1</v>
      </c>
      <c r="Q207" s="4">
        <f t="shared" si="15"/>
        <v>276.60000000000002</v>
      </c>
      <c r="R207" s="6">
        <v>45289</v>
      </c>
      <c r="S207" s="10"/>
      <c r="T207" s="11">
        <f t="shared" si="16"/>
        <v>0.20824295010845972</v>
      </c>
      <c r="U207" s="5">
        <v>133386513</v>
      </c>
      <c r="V207" s="12">
        <f t="shared" si="17"/>
        <v>44577772644.599998</v>
      </c>
      <c r="W207">
        <v>256</v>
      </c>
      <c r="X207" s="5">
        <v>160983</v>
      </c>
      <c r="Y207" s="5">
        <v>25210492</v>
      </c>
      <c r="Z207" s="4">
        <v>684720543.35000002</v>
      </c>
      <c r="AA207" s="4">
        <v>7968611237.1999969</v>
      </c>
      <c r="AB207" s="13">
        <f t="shared" si="18"/>
        <v>18.900330650370925</v>
      </c>
      <c r="AC207" s="5">
        <v>161252</v>
      </c>
      <c r="AD207" s="5">
        <v>39903079</v>
      </c>
      <c r="AE207" s="4">
        <v>1077848598.3300002</v>
      </c>
      <c r="AF207" s="4">
        <v>12550668188.880003</v>
      </c>
      <c r="AG207" s="13">
        <f t="shared" si="19"/>
        <v>29.915377576442083</v>
      </c>
    </row>
    <row r="208" spans="1:33" x14ac:dyDescent="0.2">
      <c r="A208" s="3">
        <v>2015680</v>
      </c>
      <c r="B208" s="3">
        <v>64516</v>
      </c>
      <c r="C208" s="3" t="s">
        <v>310</v>
      </c>
      <c r="D208" s="3" t="s">
        <v>309</v>
      </c>
      <c r="E208" s="3" t="s">
        <v>1052</v>
      </c>
      <c r="F208" s="3" t="s">
        <v>6</v>
      </c>
      <c r="G208" s="3" t="s">
        <v>11</v>
      </c>
      <c r="H208" s="3" t="s">
        <v>39</v>
      </c>
      <c r="I208" s="3" t="s">
        <v>8</v>
      </c>
      <c r="J208" s="3">
        <v>40501020</v>
      </c>
      <c r="K208" s="3" t="s">
        <v>951</v>
      </c>
      <c r="L208" s="3" t="s">
        <v>10</v>
      </c>
      <c r="M208" s="4">
        <v>24.75</v>
      </c>
      <c r="N208" s="6">
        <v>45656</v>
      </c>
      <c r="O208" s="4">
        <v>29.85</v>
      </c>
      <c r="P208" s="4">
        <f>IF(IFERROR(VLOOKUP(D208,'Adjustement coefficients'!J$3:K$51,2,FALSE),1)=0,1,IFERROR(VLOOKUP(D208,'Adjustement coefficients'!J$3:K$51,2,FALSE),1))</f>
        <v>1</v>
      </c>
      <c r="Q208" s="4">
        <f t="shared" si="15"/>
        <v>29.85</v>
      </c>
      <c r="R208" s="6">
        <v>45289</v>
      </c>
      <c r="S208" s="10"/>
      <c r="T208" s="11">
        <f t="shared" si="16"/>
        <v>-0.17085427135678397</v>
      </c>
      <c r="U208" s="5">
        <v>134707974</v>
      </c>
      <c r="V208" s="12">
        <f t="shared" si="17"/>
        <v>3334022356.5</v>
      </c>
      <c r="W208">
        <v>256</v>
      </c>
      <c r="X208" s="5">
        <v>10290</v>
      </c>
      <c r="Y208" s="5">
        <v>6400567</v>
      </c>
      <c r="Z208" s="4">
        <v>16727745.75999999</v>
      </c>
      <c r="AA208" s="4">
        <v>193230360.55000001</v>
      </c>
      <c r="AB208" s="13">
        <f t="shared" si="18"/>
        <v>4.7514388420688451</v>
      </c>
      <c r="AC208" s="5">
        <v>10296</v>
      </c>
      <c r="AD208" s="5">
        <v>8230315</v>
      </c>
      <c r="AE208" s="4">
        <v>21664240.609999985</v>
      </c>
      <c r="AF208" s="4">
        <v>249577162.34999993</v>
      </c>
      <c r="AG208" s="13">
        <f t="shared" si="19"/>
        <v>6.1097459605472206</v>
      </c>
    </row>
    <row r="209" spans="1:33" x14ac:dyDescent="0.2">
      <c r="A209" s="3">
        <v>2015682</v>
      </c>
      <c r="B209" s="3">
        <v>68545</v>
      </c>
      <c r="C209" s="3" t="s">
        <v>224</v>
      </c>
      <c r="D209" s="3" t="s">
        <v>222</v>
      </c>
      <c r="E209" s="3" t="s">
        <v>223</v>
      </c>
      <c r="F209" s="3" t="s">
        <v>6</v>
      </c>
      <c r="G209" s="3" t="s">
        <v>11</v>
      </c>
      <c r="H209" s="3" t="s">
        <v>74</v>
      </c>
      <c r="I209" s="3" t="s">
        <v>8</v>
      </c>
      <c r="J209" s="3">
        <v>10101015</v>
      </c>
      <c r="K209" s="3" t="s">
        <v>942</v>
      </c>
      <c r="L209" s="3" t="s">
        <v>10</v>
      </c>
      <c r="M209" s="4">
        <v>5.5</v>
      </c>
      <c r="N209" s="6">
        <v>45656</v>
      </c>
      <c r="O209" s="4">
        <v>7.7</v>
      </c>
      <c r="P209" s="4">
        <f>IF(IFERROR(VLOOKUP(D209,'Adjustement coefficients'!J$3:K$51,2,FALSE),1)=0,1,IFERROR(VLOOKUP(D209,'Adjustement coefficients'!J$3:K$51,2,FALSE),1))</f>
        <v>1</v>
      </c>
      <c r="Q209" s="4">
        <f t="shared" si="15"/>
        <v>7.7</v>
      </c>
      <c r="R209" s="6">
        <v>45289</v>
      </c>
      <c r="S209" s="10"/>
      <c r="T209" s="11">
        <f t="shared" si="16"/>
        <v>-0.28571428571428575</v>
      </c>
      <c r="U209" s="5">
        <v>77367500</v>
      </c>
      <c r="V209" s="12">
        <f t="shared" si="17"/>
        <v>425521250</v>
      </c>
      <c r="W209">
        <v>256</v>
      </c>
      <c r="X209" s="5">
        <v>5783</v>
      </c>
      <c r="Y209" s="5">
        <v>14879314</v>
      </c>
      <c r="Z209" s="4">
        <v>7869232.2800000012</v>
      </c>
      <c r="AA209" s="4">
        <v>91305901.810000032</v>
      </c>
      <c r="AB209" s="13">
        <f t="shared" si="18"/>
        <v>19.231995346883384</v>
      </c>
      <c r="AC209" s="5">
        <v>5799</v>
      </c>
      <c r="AD209" s="5">
        <v>18967076</v>
      </c>
      <c r="AE209" s="4">
        <v>10065102.890000002</v>
      </c>
      <c r="AF209" s="4">
        <v>116714052.21000005</v>
      </c>
      <c r="AG209" s="13">
        <f t="shared" si="19"/>
        <v>24.515560151226289</v>
      </c>
    </row>
    <row r="210" spans="1:33" x14ac:dyDescent="0.2">
      <c r="A210" s="3">
        <v>2023235</v>
      </c>
      <c r="B210" s="3">
        <v>250893</v>
      </c>
      <c r="C210" s="3" t="s">
        <v>887</v>
      </c>
      <c r="D210" s="3" t="s">
        <v>885</v>
      </c>
      <c r="E210" s="3" t="s">
        <v>886</v>
      </c>
      <c r="F210" s="3" t="s">
        <v>6</v>
      </c>
      <c r="G210" s="3" t="s">
        <v>11</v>
      </c>
      <c r="H210" s="3" t="s">
        <v>21</v>
      </c>
      <c r="I210" s="3" t="s">
        <v>8</v>
      </c>
      <c r="J210" s="3">
        <v>50202040</v>
      </c>
      <c r="K210" s="3" t="s">
        <v>947</v>
      </c>
      <c r="L210" s="3" t="s">
        <v>10</v>
      </c>
      <c r="M210" s="4">
        <v>10.93</v>
      </c>
      <c r="N210" s="6">
        <v>45656</v>
      </c>
      <c r="O210" s="4">
        <v>21.78</v>
      </c>
      <c r="P210" s="4">
        <f>IF(IFERROR(VLOOKUP(D210,'Adjustement coefficients'!J$3:K$51,2,FALSE),1)=0,1,IFERROR(VLOOKUP(D210,'Adjustement coefficients'!J$3:K$51,2,FALSE),1))</f>
        <v>1</v>
      </c>
      <c r="Q210" s="4">
        <f t="shared" si="15"/>
        <v>21.78</v>
      </c>
      <c r="R210" s="6">
        <v>45289</v>
      </c>
      <c r="S210" s="10"/>
      <c r="T210" s="11">
        <f t="shared" si="16"/>
        <v>-0.49816345270890727</v>
      </c>
      <c r="U210" s="5">
        <v>87520790</v>
      </c>
      <c r="V210" s="12">
        <f t="shared" si="17"/>
        <v>956602234.69999993</v>
      </c>
      <c r="W210">
        <v>256</v>
      </c>
      <c r="X210" s="5">
        <v>110303</v>
      </c>
      <c r="Y210" s="5">
        <v>94093510</v>
      </c>
      <c r="Z210" s="4">
        <v>113959172.24000005</v>
      </c>
      <c r="AA210" s="4">
        <v>1318481142.6200004</v>
      </c>
      <c r="AB210" s="13">
        <f t="shared" si="18"/>
        <v>107.50989564879386</v>
      </c>
      <c r="AC210" s="5">
        <v>110366</v>
      </c>
      <c r="AD210" s="5">
        <v>100418996</v>
      </c>
      <c r="AE210" s="4">
        <v>123042845.99000002</v>
      </c>
      <c r="AF210" s="4">
        <v>1422946049.5200007</v>
      </c>
      <c r="AG210" s="13">
        <f t="shared" si="19"/>
        <v>114.73730527340989</v>
      </c>
    </row>
    <row r="211" spans="1:33" x14ac:dyDescent="0.2">
      <c r="A211" s="3">
        <v>2023236</v>
      </c>
      <c r="B211" s="3">
        <v>247567</v>
      </c>
      <c r="C211" s="3" t="s">
        <v>573</v>
      </c>
      <c r="D211" s="3" t="s">
        <v>571</v>
      </c>
      <c r="E211" s="3" t="s">
        <v>572</v>
      </c>
      <c r="F211" s="3" t="s">
        <v>6</v>
      </c>
      <c r="G211" s="3" t="s">
        <v>11</v>
      </c>
      <c r="H211" s="3" t="s">
        <v>21</v>
      </c>
      <c r="I211" s="3" t="s">
        <v>8</v>
      </c>
      <c r="J211" s="3">
        <v>20103010</v>
      </c>
      <c r="K211" s="3" t="s">
        <v>922</v>
      </c>
      <c r="L211" s="3" t="s">
        <v>10</v>
      </c>
      <c r="M211" s="4">
        <v>3.0459999999999998</v>
      </c>
      <c r="N211" s="6">
        <v>45656</v>
      </c>
      <c r="O211" s="4">
        <v>21.4</v>
      </c>
      <c r="P211" s="4">
        <f>IF(IFERROR(VLOOKUP(D211,'Adjustement coefficients'!J$3:K$51,2,FALSE),1)=0,1,IFERROR(VLOOKUP(D211,'Adjustement coefficients'!J$3:K$51,2,FALSE),1))</f>
        <v>1</v>
      </c>
      <c r="Q211" s="4">
        <f t="shared" si="15"/>
        <v>21.4</v>
      </c>
      <c r="R211" s="6">
        <v>45289</v>
      </c>
      <c r="S211" s="10"/>
      <c r="T211" s="11">
        <f t="shared" si="16"/>
        <v>-0.85766355140186923</v>
      </c>
      <c r="U211" s="5">
        <v>326546444</v>
      </c>
      <c r="V211" s="12">
        <f t="shared" si="17"/>
        <v>994660468.42399991</v>
      </c>
      <c r="W211">
        <v>256</v>
      </c>
      <c r="X211" s="5">
        <v>216891</v>
      </c>
      <c r="Y211" s="5">
        <v>391374801</v>
      </c>
      <c r="Z211" s="4">
        <v>285941303.71000004</v>
      </c>
      <c r="AA211" s="4">
        <v>3311125184.539999</v>
      </c>
      <c r="AB211" s="13">
        <f t="shared" si="18"/>
        <v>119.85272177699781</v>
      </c>
      <c r="AC211" s="5">
        <v>216967</v>
      </c>
      <c r="AD211" s="5">
        <v>411573134</v>
      </c>
      <c r="AE211" s="4">
        <v>296992007.46999997</v>
      </c>
      <c r="AF211" s="4">
        <v>3439339762.5700006</v>
      </c>
      <c r="AG211" s="13">
        <f t="shared" si="19"/>
        <v>126.03816135875606</v>
      </c>
    </row>
    <row r="212" spans="1:33" x14ac:dyDescent="0.2">
      <c r="A212" s="3">
        <v>2023237</v>
      </c>
      <c r="B212" s="3">
        <v>250635</v>
      </c>
      <c r="C212" s="3" t="s">
        <v>45</v>
      </c>
      <c r="D212" s="3" t="s">
        <v>43</v>
      </c>
      <c r="E212" s="3" t="s">
        <v>44</v>
      </c>
      <c r="F212" s="3" t="s">
        <v>6</v>
      </c>
      <c r="G212" s="3" t="s">
        <v>11</v>
      </c>
      <c r="H212" s="3" t="s">
        <v>21</v>
      </c>
      <c r="I212" s="3" t="s">
        <v>8</v>
      </c>
      <c r="J212" s="3">
        <v>65103035</v>
      </c>
      <c r="K212" s="3" t="s">
        <v>912</v>
      </c>
      <c r="L212" s="3" t="s">
        <v>10</v>
      </c>
      <c r="M212" s="4">
        <v>36</v>
      </c>
      <c r="N212" s="6">
        <v>45656</v>
      </c>
      <c r="O212" s="4">
        <v>23.8</v>
      </c>
      <c r="P212" s="4">
        <f>IF(IFERROR(VLOOKUP(D212,'Adjustement coefficients'!J$3:K$51,2,FALSE),1)=0,1,IFERROR(VLOOKUP(D212,'Adjustement coefficients'!J$3:K$51,2,FALSE),1))</f>
        <v>1</v>
      </c>
      <c r="Q212" s="4">
        <f t="shared" si="15"/>
        <v>23.8</v>
      </c>
      <c r="R212" s="6">
        <v>45289</v>
      </c>
      <c r="S212" s="10"/>
      <c r="T212" s="11">
        <f t="shared" si="16"/>
        <v>0.51260504201680668</v>
      </c>
      <c r="U212" s="5">
        <v>109686204</v>
      </c>
      <c r="V212" s="12">
        <f t="shared" si="17"/>
        <v>3948703344</v>
      </c>
      <c r="W212">
        <v>256</v>
      </c>
      <c r="X212" s="5">
        <v>26292</v>
      </c>
      <c r="Y212" s="5">
        <v>15509220</v>
      </c>
      <c r="Z212" s="4">
        <v>39398256.509999998</v>
      </c>
      <c r="AA212" s="4">
        <v>457410183.58999979</v>
      </c>
      <c r="AB212" s="13">
        <f t="shared" si="18"/>
        <v>14.139626894189902</v>
      </c>
      <c r="AC212" s="5">
        <v>26341</v>
      </c>
      <c r="AD212" s="5">
        <v>25835958</v>
      </c>
      <c r="AE212" s="4">
        <v>62518575.739999972</v>
      </c>
      <c r="AF212" s="4">
        <v>725704096.82000029</v>
      </c>
      <c r="AG212" s="13">
        <f t="shared" si="19"/>
        <v>23.554428048216529</v>
      </c>
    </row>
    <row r="213" spans="1:33" x14ac:dyDescent="0.2">
      <c r="A213" s="3">
        <v>2023239</v>
      </c>
      <c r="B213" s="3">
        <v>250522</v>
      </c>
      <c r="C213" s="3" t="s">
        <v>698</v>
      </c>
      <c r="D213" s="3" t="s">
        <v>696</v>
      </c>
      <c r="E213" s="3" t="s">
        <v>697</v>
      </c>
      <c r="F213" s="3" t="s">
        <v>6</v>
      </c>
      <c r="G213" s="3" t="s">
        <v>11</v>
      </c>
      <c r="H213" s="3" t="s">
        <v>21</v>
      </c>
      <c r="I213" s="3" t="s">
        <v>8</v>
      </c>
      <c r="J213" s="3">
        <v>45102010</v>
      </c>
      <c r="K213" s="3" t="s">
        <v>915</v>
      </c>
      <c r="L213" s="3" t="s">
        <v>10</v>
      </c>
      <c r="M213" s="4">
        <v>6.68</v>
      </c>
      <c r="N213" s="6">
        <v>45656</v>
      </c>
      <c r="O213" s="4">
        <v>6.78</v>
      </c>
      <c r="P213" s="4">
        <f>IF(IFERROR(VLOOKUP(D213,'Adjustement coefficients'!J$3:K$51,2,FALSE),1)=0,1,IFERROR(VLOOKUP(D213,'Adjustement coefficients'!J$3:K$51,2,FALSE),1))</f>
        <v>1</v>
      </c>
      <c r="Q213" s="4">
        <f t="shared" si="15"/>
        <v>6.78</v>
      </c>
      <c r="R213" s="6">
        <v>45289</v>
      </c>
      <c r="S213" s="10"/>
      <c r="T213" s="11">
        <f t="shared" si="16"/>
        <v>-1.4749262536873234E-2</v>
      </c>
      <c r="U213" s="5">
        <v>462603306</v>
      </c>
      <c r="V213" s="12">
        <f t="shared" si="17"/>
        <v>3090190084.0799999</v>
      </c>
      <c r="W213">
        <v>256</v>
      </c>
      <c r="X213" s="5">
        <v>73774</v>
      </c>
      <c r="Y213" s="5">
        <v>174462576</v>
      </c>
      <c r="Z213" s="4">
        <v>106958815.95000005</v>
      </c>
      <c r="AA213" s="4">
        <v>1238881170.6899996</v>
      </c>
      <c r="AB213" s="13">
        <f t="shared" si="18"/>
        <v>37.713214267431113</v>
      </c>
      <c r="AC213" s="5">
        <v>73811</v>
      </c>
      <c r="AD213" s="5">
        <v>181653614</v>
      </c>
      <c r="AE213" s="4">
        <v>111359106.36000003</v>
      </c>
      <c r="AF213" s="4">
        <v>1289992119.5899994</v>
      </c>
      <c r="AG213" s="13">
        <f t="shared" si="19"/>
        <v>39.267686080911837</v>
      </c>
    </row>
    <row r="214" spans="1:33" x14ac:dyDescent="0.2">
      <c r="A214" s="3">
        <v>2023241</v>
      </c>
      <c r="B214" s="3">
        <v>251027</v>
      </c>
      <c r="C214" s="3" t="s">
        <v>232</v>
      </c>
      <c r="D214" s="3" t="s">
        <v>231</v>
      </c>
      <c r="E214" s="3" t="s">
        <v>1013</v>
      </c>
      <c r="F214" s="3" t="s">
        <v>6</v>
      </c>
      <c r="G214" s="3" t="s">
        <v>24</v>
      </c>
      <c r="H214" s="3" t="s">
        <v>21</v>
      </c>
      <c r="I214" s="3" t="s">
        <v>22</v>
      </c>
      <c r="J214" s="3">
        <v>20101025</v>
      </c>
      <c r="K214" s="3" t="s">
        <v>939</v>
      </c>
      <c r="L214" s="3" t="s">
        <v>10</v>
      </c>
      <c r="M214" s="4">
        <v>33</v>
      </c>
      <c r="N214" s="6">
        <v>45656</v>
      </c>
      <c r="O214" s="4">
        <v>37</v>
      </c>
      <c r="P214" s="4">
        <f>IF(IFERROR(VLOOKUP(D214,'Adjustement coefficients'!J$3:K$51,2,FALSE),1)=0,1,IFERROR(VLOOKUP(D214,'Adjustement coefficients'!J$3:K$51,2,FALSE),1))</f>
        <v>1</v>
      </c>
      <c r="Q214" s="4">
        <f t="shared" si="15"/>
        <v>37</v>
      </c>
      <c r="R214" s="6">
        <v>45289</v>
      </c>
      <c r="S214" s="10"/>
      <c r="T214" s="11">
        <f t="shared" si="16"/>
        <v>-0.10810810810810811</v>
      </c>
      <c r="U214" s="5">
        <v>20905157</v>
      </c>
      <c r="V214" s="12">
        <f t="shared" si="17"/>
        <v>689870181</v>
      </c>
      <c r="W214">
        <v>256</v>
      </c>
      <c r="X214" s="5">
        <v>6176</v>
      </c>
      <c r="Y214" s="5">
        <v>3565868</v>
      </c>
      <c r="Z214" s="4">
        <v>9666967.8599999975</v>
      </c>
      <c r="AA214" s="4">
        <v>111530026.59999999</v>
      </c>
      <c r="AB214" s="13">
        <f t="shared" si="18"/>
        <v>17.057360535488922</v>
      </c>
      <c r="AC214" s="5">
        <v>6203</v>
      </c>
      <c r="AD214" s="5">
        <v>7685573</v>
      </c>
      <c r="AE214" s="4">
        <v>20371309.850000005</v>
      </c>
      <c r="AF214" s="4">
        <v>235422878.00000006</v>
      </c>
      <c r="AG214" s="13">
        <f t="shared" si="19"/>
        <v>36.764005168676803</v>
      </c>
    </row>
    <row r="215" spans="1:33" x14ac:dyDescent="0.2">
      <c r="A215" s="3">
        <v>2023243</v>
      </c>
      <c r="B215" s="3">
        <v>207917</v>
      </c>
      <c r="C215" s="3" t="s">
        <v>451</v>
      </c>
      <c r="D215" s="3" t="s">
        <v>449</v>
      </c>
      <c r="E215" s="3" t="s">
        <v>450</v>
      </c>
      <c r="F215" s="3" t="s">
        <v>6</v>
      </c>
      <c r="G215" s="3" t="s">
        <v>24</v>
      </c>
      <c r="H215" s="3" t="s">
        <v>21</v>
      </c>
      <c r="I215" s="3" t="s">
        <v>22</v>
      </c>
      <c r="J215" s="3">
        <v>30101010</v>
      </c>
      <c r="K215" s="3" t="s">
        <v>907</v>
      </c>
      <c r="L215" s="3" t="s">
        <v>10</v>
      </c>
      <c r="M215" s="4">
        <v>10.4</v>
      </c>
      <c r="N215" s="6">
        <v>45656</v>
      </c>
      <c r="O215" s="4">
        <v>7.8</v>
      </c>
      <c r="P215" s="4">
        <f>IF(IFERROR(VLOOKUP(D215,'Adjustement coefficients'!J$3:K$51,2,FALSE),1)=0,1,IFERROR(VLOOKUP(D215,'Adjustement coefficients'!J$3:K$51,2,FALSE),1))</f>
        <v>1</v>
      </c>
      <c r="Q215" s="4">
        <f t="shared" si="15"/>
        <v>7.8</v>
      </c>
      <c r="R215" s="6">
        <v>45289</v>
      </c>
      <c r="S215" s="10"/>
      <c r="T215" s="11">
        <f t="shared" si="16"/>
        <v>0.33333333333333343</v>
      </c>
      <c r="U215" s="5">
        <v>95517388</v>
      </c>
      <c r="V215" s="12">
        <f t="shared" si="17"/>
        <v>993380835.20000005</v>
      </c>
      <c r="W215">
        <v>256</v>
      </c>
      <c r="X215" s="5">
        <v>3146</v>
      </c>
      <c r="Y215" s="5">
        <v>11222029</v>
      </c>
      <c r="Z215" s="4">
        <v>8164750.8699999992</v>
      </c>
      <c r="AA215" s="4">
        <v>95241319.970000029</v>
      </c>
      <c r="AB215" s="13">
        <f t="shared" si="18"/>
        <v>11.748676586507997</v>
      </c>
      <c r="AC215" s="5">
        <v>3157</v>
      </c>
      <c r="AD215" s="5">
        <v>23783977</v>
      </c>
      <c r="AE215" s="4">
        <v>18282941.569999997</v>
      </c>
      <c r="AF215" s="4">
        <v>214106065.78999999</v>
      </c>
      <c r="AG215" s="13">
        <f t="shared" si="19"/>
        <v>24.900154304889494</v>
      </c>
    </row>
    <row r="216" spans="1:33" x14ac:dyDescent="0.2">
      <c r="A216" s="3">
        <v>2030553</v>
      </c>
      <c r="B216" s="3">
        <v>251175</v>
      </c>
      <c r="C216" s="3" t="s">
        <v>271</v>
      </c>
      <c r="D216" s="3" t="s">
        <v>269</v>
      </c>
      <c r="E216" s="3" t="s">
        <v>270</v>
      </c>
      <c r="F216" s="3" t="s">
        <v>6</v>
      </c>
      <c r="G216" s="3" t="s">
        <v>11</v>
      </c>
      <c r="H216" s="3" t="s">
        <v>21</v>
      </c>
      <c r="I216" s="3" t="s">
        <v>8</v>
      </c>
      <c r="J216" s="3">
        <v>10101015</v>
      </c>
      <c r="K216" s="3" t="s">
        <v>942</v>
      </c>
      <c r="L216" s="3" t="s">
        <v>10</v>
      </c>
      <c r="M216" s="4">
        <v>10.48</v>
      </c>
      <c r="N216" s="6">
        <v>45656</v>
      </c>
      <c r="O216" s="4">
        <v>17.04</v>
      </c>
      <c r="P216" s="4">
        <f>IF(IFERROR(VLOOKUP(D216,'Adjustement coefficients'!J$3:K$51,2,FALSE),1)=0,1,IFERROR(VLOOKUP(D216,'Adjustement coefficients'!J$3:K$51,2,FALSE),1))</f>
        <v>1</v>
      </c>
      <c r="Q216" s="4">
        <f t="shared" si="15"/>
        <v>17.04</v>
      </c>
      <c r="R216" s="6">
        <v>45289</v>
      </c>
      <c r="S216" s="10"/>
      <c r="T216" s="11">
        <f t="shared" si="16"/>
        <v>-0.38497652582159619</v>
      </c>
      <c r="U216" s="5">
        <v>105274968</v>
      </c>
      <c r="V216" s="12">
        <f t="shared" si="17"/>
        <v>1103281664.6400001</v>
      </c>
      <c r="W216">
        <v>256</v>
      </c>
      <c r="X216" s="5">
        <v>37841</v>
      </c>
      <c r="Y216" s="5">
        <v>45750154</v>
      </c>
      <c r="Z216" s="4">
        <v>47588780.25</v>
      </c>
      <c r="AA216" s="4">
        <v>552758496.04999983</v>
      </c>
      <c r="AB216" s="13">
        <f t="shared" si="18"/>
        <v>43.457770511979639</v>
      </c>
      <c r="AC216" s="5">
        <v>37870</v>
      </c>
      <c r="AD216" s="5">
        <v>57817984</v>
      </c>
      <c r="AE216" s="4">
        <v>58907806.200000033</v>
      </c>
      <c r="AF216" s="4">
        <v>682557069.17000008</v>
      </c>
      <c r="AG216" s="13">
        <f t="shared" si="19"/>
        <v>54.920922892135195</v>
      </c>
    </row>
    <row r="217" spans="1:33" x14ac:dyDescent="0.2">
      <c r="A217" s="3">
        <v>2030554</v>
      </c>
      <c r="B217" s="3">
        <v>251146</v>
      </c>
      <c r="C217" s="3" t="s">
        <v>812</v>
      </c>
      <c r="D217" s="3" t="s">
        <v>810</v>
      </c>
      <c r="E217" s="3" t="s">
        <v>811</v>
      </c>
      <c r="F217" s="3" t="s">
        <v>6</v>
      </c>
      <c r="G217" s="3" t="s">
        <v>24</v>
      </c>
      <c r="H217" s="3" t="s">
        <v>21</v>
      </c>
      <c r="I217" s="3" t="s">
        <v>1098</v>
      </c>
      <c r="J217" s="3">
        <v>60102010</v>
      </c>
      <c r="K217" s="3" t="s">
        <v>946</v>
      </c>
      <c r="L217" s="3" t="s">
        <v>10</v>
      </c>
      <c r="M217" s="4">
        <v>0.55000000000000004</v>
      </c>
      <c r="N217" s="6">
        <v>45636</v>
      </c>
      <c r="O217" s="4">
        <v>4.37</v>
      </c>
      <c r="P217" s="4">
        <f>IF(IFERROR(VLOOKUP(D217,'Adjustement coefficients'!J$3:K$51,2,FALSE),1)=0,1,IFERROR(VLOOKUP(D217,'Adjustement coefficients'!J$3:K$51,2,FALSE),1))</f>
        <v>1</v>
      </c>
      <c r="Q217" s="4">
        <f t="shared" si="15"/>
        <v>4.37</v>
      </c>
      <c r="R217" s="6">
        <v>45289</v>
      </c>
      <c r="S217" s="10"/>
      <c r="T217" s="11">
        <f t="shared" si="16"/>
        <v>-0.87414187643020602</v>
      </c>
      <c r="U217" s="5">
        <v>220621592</v>
      </c>
      <c r="V217" s="12">
        <f t="shared" si="17"/>
        <v>121341875.60000001</v>
      </c>
      <c r="W217">
        <v>256</v>
      </c>
      <c r="X217" s="5">
        <v>7324</v>
      </c>
      <c r="Y217" s="5">
        <v>35733786</v>
      </c>
      <c r="Z217" s="4">
        <v>3590031.0700000022</v>
      </c>
      <c r="AA217" s="4">
        <v>41568475.499999978</v>
      </c>
      <c r="AB217" s="13">
        <f t="shared" si="18"/>
        <v>16.196867077271385</v>
      </c>
      <c r="AC217" s="5">
        <v>7324</v>
      </c>
      <c r="AD217" s="5">
        <v>35733786</v>
      </c>
      <c r="AE217" s="4">
        <v>3590031.0700000022</v>
      </c>
      <c r="AF217" s="4">
        <v>41568475.499999978</v>
      </c>
      <c r="AG217" s="13">
        <f t="shared" si="19"/>
        <v>16.196867077271385</v>
      </c>
    </row>
    <row r="218" spans="1:33" x14ac:dyDescent="0.2">
      <c r="A218" s="3">
        <v>2030555</v>
      </c>
      <c r="B218" s="3">
        <v>251082</v>
      </c>
      <c r="C218" s="3" t="s">
        <v>379</v>
      </c>
      <c r="D218" s="3" t="s">
        <v>377</v>
      </c>
      <c r="E218" s="3" t="s">
        <v>378</v>
      </c>
      <c r="F218" s="3" t="s">
        <v>6</v>
      </c>
      <c r="G218" s="3" t="s">
        <v>11</v>
      </c>
      <c r="H218" s="3" t="s">
        <v>21</v>
      </c>
      <c r="I218" s="3" t="s">
        <v>8</v>
      </c>
      <c r="J218" s="3">
        <v>60102020</v>
      </c>
      <c r="K218" s="3" t="s">
        <v>935</v>
      </c>
      <c r="L218" s="3" t="s">
        <v>10</v>
      </c>
      <c r="M218" s="4">
        <v>5.0999999999999996</v>
      </c>
      <c r="N218" s="6">
        <v>45656</v>
      </c>
      <c r="O218" s="4">
        <v>16.48</v>
      </c>
      <c r="P218" s="4">
        <f>IF(IFERROR(VLOOKUP(D218,'Adjustement coefficients'!J$3:K$51,2,FALSE),1)=0,1,IFERROR(VLOOKUP(D218,'Adjustement coefficients'!J$3:K$51,2,FALSE),1))</f>
        <v>1</v>
      </c>
      <c r="Q218" s="4">
        <f t="shared" si="15"/>
        <v>16.48</v>
      </c>
      <c r="R218" s="6">
        <v>45289</v>
      </c>
      <c r="S218" s="10"/>
      <c r="T218" s="11">
        <f t="shared" si="16"/>
        <v>-0.69053398058252435</v>
      </c>
      <c r="U218" s="5">
        <v>70121680</v>
      </c>
      <c r="V218" s="12">
        <f t="shared" si="17"/>
        <v>357620568</v>
      </c>
      <c r="W218">
        <v>256</v>
      </c>
      <c r="X218" s="5">
        <v>23330</v>
      </c>
      <c r="Y218" s="5">
        <v>22568186</v>
      </c>
      <c r="Z218" s="4">
        <v>19916202.529999997</v>
      </c>
      <c r="AA218" s="4">
        <v>230441664.88000008</v>
      </c>
      <c r="AB218" s="13">
        <f t="shared" si="18"/>
        <v>32.184320170309668</v>
      </c>
      <c r="AC218" s="5">
        <v>23338</v>
      </c>
      <c r="AD218" s="5">
        <v>25240906</v>
      </c>
      <c r="AE218" s="4">
        <v>23410793.779999975</v>
      </c>
      <c r="AF218" s="4">
        <v>270896781.07000011</v>
      </c>
      <c r="AG218" s="13">
        <f t="shared" si="19"/>
        <v>35.995866043141007</v>
      </c>
    </row>
    <row r="219" spans="1:33" x14ac:dyDescent="0.2">
      <c r="A219" s="3">
        <v>2030556</v>
      </c>
      <c r="B219" s="3">
        <v>251097</v>
      </c>
      <c r="C219" s="3" t="s">
        <v>521</v>
      </c>
      <c r="D219" s="3" t="s">
        <v>519</v>
      </c>
      <c r="E219" s="3" t="s">
        <v>520</v>
      </c>
      <c r="F219" s="3" t="s">
        <v>6</v>
      </c>
      <c r="G219" s="3" t="s">
        <v>24</v>
      </c>
      <c r="H219" s="3" t="s">
        <v>21</v>
      </c>
      <c r="I219" s="3" t="s">
        <v>22</v>
      </c>
      <c r="J219" s="3">
        <v>45102010</v>
      </c>
      <c r="K219" s="3" t="s">
        <v>915</v>
      </c>
      <c r="L219" s="3" t="s">
        <v>10</v>
      </c>
      <c r="M219" s="4">
        <v>13.5</v>
      </c>
      <c r="N219" s="6">
        <v>45656</v>
      </c>
      <c r="O219" s="4">
        <v>15</v>
      </c>
      <c r="P219" s="4">
        <f>IF(IFERROR(VLOOKUP(D219,'Adjustement coefficients'!J$3:K$51,2,FALSE),1)=0,1,IFERROR(VLOOKUP(D219,'Adjustement coefficients'!J$3:K$51,2,FALSE),1))</f>
        <v>1</v>
      </c>
      <c r="Q219" s="4">
        <f t="shared" si="15"/>
        <v>15</v>
      </c>
      <c r="R219" s="6">
        <v>45289</v>
      </c>
      <c r="S219" s="10"/>
      <c r="T219" s="11">
        <f t="shared" si="16"/>
        <v>-0.1</v>
      </c>
      <c r="U219" s="5">
        <v>43803164</v>
      </c>
      <c r="V219" s="12">
        <f t="shared" si="17"/>
        <v>591342714</v>
      </c>
      <c r="W219">
        <v>256</v>
      </c>
      <c r="X219" s="5">
        <v>5247</v>
      </c>
      <c r="Y219" s="5">
        <v>3825811</v>
      </c>
      <c r="Z219" s="4">
        <v>5686483.8500000043</v>
      </c>
      <c r="AA219" s="4">
        <v>65590392.699999996</v>
      </c>
      <c r="AB219" s="13">
        <f t="shared" si="18"/>
        <v>8.7340973816411989</v>
      </c>
      <c r="AC219" s="5">
        <v>5253</v>
      </c>
      <c r="AD219" s="5">
        <v>5569350</v>
      </c>
      <c r="AE219" s="4">
        <v>7527905.2500000028</v>
      </c>
      <c r="AF219" s="4">
        <v>86673449.459999993</v>
      </c>
      <c r="AG219" s="13">
        <f t="shared" si="19"/>
        <v>12.714492496478108</v>
      </c>
    </row>
    <row r="220" spans="1:33" x14ac:dyDescent="0.2">
      <c r="A220" s="3">
        <v>2033384</v>
      </c>
      <c r="B220" s="3">
        <v>250576</v>
      </c>
      <c r="C220" s="3" t="s">
        <v>460</v>
      </c>
      <c r="D220" s="3" t="s">
        <v>458</v>
      </c>
      <c r="E220" s="3" t="s">
        <v>459</v>
      </c>
      <c r="F220" s="3" t="s">
        <v>6</v>
      </c>
      <c r="G220" s="3" t="s">
        <v>11</v>
      </c>
      <c r="H220" s="3" t="s">
        <v>21</v>
      </c>
      <c r="I220" s="3" t="s">
        <v>8</v>
      </c>
      <c r="J220" s="3">
        <v>10101015</v>
      </c>
      <c r="K220" s="3" t="s">
        <v>942</v>
      </c>
      <c r="L220" s="3" t="s">
        <v>10</v>
      </c>
      <c r="M220" s="4">
        <v>23</v>
      </c>
      <c r="N220" s="6">
        <v>45656</v>
      </c>
      <c r="O220" s="4">
        <v>18.16</v>
      </c>
      <c r="P220" s="4">
        <f>IF(IFERROR(VLOOKUP(D220,'Adjustement coefficients'!J$3:K$51,2,FALSE),1)=0,1,IFERROR(VLOOKUP(D220,'Adjustement coefficients'!J$3:K$51,2,FALSE),1))</f>
        <v>1</v>
      </c>
      <c r="Q220" s="4">
        <f t="shared" si="15"/>
        <v>18.16</v>
      </c>
      <c r="R220" s="6">
        <v>45289</v>
      </c>
      <c r="S220" s="10"/>
      <c r="T220" s="11">
        <f t="shared" si="16"/>
        <v>0.26651982378854627</v>
      </c>
      <c r="U220" s="5">
        <v>298706434</v>
      </c>
      <c r="V220" s="12">
        <f t="shared" si="17"/>
        <v>6870247982</v>
      </c>
      <c r="W220">
        <v>256</v>
      </c>
      <c r="X220" s="5">
        <v>128183</v>
      </c>
      <c r="Y220" s="5">
        <v>146092548</v>
      </c>
      <c r="Z220" s="4">
        <v>257671336.39999998</v>
      </c>
      <c r="AA220" s="4">
        <v>2993442269.73</v>
      </c>
      <c r="AB220" s="13">
        <f t="shared" si="18"/>
        <v>48.908403492909031</v>
      </c>
      <c r="AC220" s="5">
        <v>128374</v>
      </c>
      <c r="AD220" s="5">
        <v>187019954</v>
      </c>
      <c r="AE220" s="4">
        <v>332497625.70999992</v>
      </c>
      <c r="AF220" s="4">
        <v>3866583739.1799998</v>
      </c>
      <c r="AG220" s="13">
        <f t="shared" si="19"/>
        <v>62.609951682527196</v>
      </c>
    </row>
    <row r="221" spans="1:33" x14ac:dyDescent="0.2">
      <c r="A221" s="3">
        <v>2033386</v>
      </c>
      <c r="B221" s="3">
        <v>251237</v>
      </c>
      <c r="C221" s="3" t="s">
        <v>620</v>
      </c>
      <c r="D221" s="3" t="s">
        <v>619</v>
      </c>
      <c r="E221" s="3" t="s">
        <v>999</v>
      </c>
      <c r="F221" s="3" t="s">
        <v>6</v>
      </c>
      <c r="G221" s="3" t="s">
        <v>24</v>
      </c>
      <c r="H221" s="3" t="s">
        <v>21</v>
      </c>
      <c r="I221" s="3" t="s">
        <v>22</v>
      </c>
      <c r="J221" s="3">
        <v>20101025</v>
      </c>
      <c r="K221" s="3" t="s">
        <v>939</v>
      </c>
      <c r="L221" s="3" t="s">
        <v>10</v>
      </c>
      <c r="M221" s="4">
        <v>5.16E-2</v>
      </c>
      <c r="N221" s="6">
        <v>45656</v>
      </c>
      <c r="O221" s="4">
        <v>0.49399999999999999</v>
      </c>
      <c r="P221" s="4">
        <f>IF(IFERROR(VLOOKUP(D221,'Adjustement coefficients'!J$3:K$51,2,FALSE),1)=0,1,IFERROR(VLOOKUP(D221,'Adjustement coefficients'!J$3:K$51,2,FALSE),1))</f>
        <v>1</v>
      </c>
      <c r="Q221" s="4">
        <f t="shared" si="15"/>
        <v>0.49399999999999999</v>
      </c>
      <c r="R221" s="6">
        <v>45289</v>
      </c>
      <c r="S221" s="10"/>
      <c r="T221" s="11">
        <f t="shared" si="16"/>
        <v>-0.89554655870445343</v>
      </c>
      <c r="U221" s="5">
        <v>341793722</v>
      </c>
      <c r="V221" s="12">
        <f t="shared" si="17"/>
        <v>17636556.055199999</v>
      </c>
      <c r="W221">
        <v>256</v>
      </c>
      <c r="X221" s="5">
        <v>24462</v>
      </c>
      <c r="Y221" s="5">
        <v>564070547</v>
      </c>
      <c r="Z221" s="4">
        <v>17899855.910000011</v>
      </c>
      <c r="AA221" s="4">
        <v>206632159.01999998</v>
      </c>
      <c r="AB221" s="13">
        <f t="shared" si="18"/>
        <v>165.03244813841255</v>
      </c>
      <c r="AC221" s="5">
        <v>24464</v>
      </c>
      <c r="AD221" s="5">
        <v>598947410</v>
      </c>
      <c r="AE221" s="4">
        <v>18789847.520000018</v>
      </c>
      <c r="AF221" s="4">
        <v>216773599.26999998</v>
      </c>
      <c r="AG221" s="13">
        <f t="shared" si="19"/>
        <v>175.23651590066362</v>
      </c>
    </row>
    <row r="222" spans="1:33" x14ac:dyDescent="0.2">
      <c r="A222" s="3">
        <v>2043485</v>
      </c>
      <c r="B222" s="3">
        <v>251363</v>
      </c>
      <c r="C222" s="3" t="s">
        <v>300</v>
      </c>
      <c r="D222" s="3" t="s">
        <v>298</v>
      </c>
      <c r="E222" s="3" t="s">
        <v>299</v>
      </c>
      <c r="F222" s="3" t="s">
        <v>6</v>
      </c>
      <c r="G222" s="3" t="s">
        <v>24</v>
      </c>
      <c r="H222" s="3" t="s">
        <v>14</v>
      </c>
      <c r="I222" s="3" t="s">
        <v>22</v>
      </c>
      <c r="J222" s="3">
        <v>60102010</v>
      </c>
      <c r="K222" s="3" t="s">
        <v>946</v>
      </c>
      <c r="L222" s="3" t="s">
        <v>10</v>
      </c>
      <c r="M222" s="4">
        <v>12.76</v>
      </c>
      <c r="N222" s="6">
        <v>45644</v>
      </c>
      <c r="O222" s="4">
        <v>7.93</v>
      </c>
      <c r="P222" s="4">
        <f>IF(IFERROR(VLOOKUP(D222,'Adjustement coefficients'!J$3:K$51,2,FALSE),1)=0,1,IFERROR(VLOOKUP(D222,'Adjustement coefficients'!J$3:K$51,2,FALSE),1))</f>
        <v>1</v>
      </c>
      <c r="Q222" s="4">
        <f t="shared" si="15"/>
        <v>7.93</v>
      </c>
      <c r="R222" s="6">
        <v>45289</v>
      </c>
      <c r="S222" s="10"/>
      <c r="T222" s="11">
        <f t="shared" si="16"/>
        <v>0.60907944514501899</v>
      </c>
      <c r="U222" s="5">
        <v>86279960</v>
      </c>
      <c r="V222" s="12">
        <f t="shared" si="17"/>
        <v>1100932289.5999999</v>
      </c>
      <c r="W222">
        <v>256</v>
      </c>
      <c r="X222" s="5">
        <v>12494</v>
      </c>
      <c r="Y222" s="5">
        <v>14885738</v>
      </c>
      <c r="Z222" s="4">
        <v>14164059.910000004</v>
      </c>
      <c r="AA222" s="4">
        <v>164942280.90000001</v>
      </c>
      <c r="AB222" s="13">
        <f t="shared" si="18"/>
        <v>17.252833682352193</v>
      </c>
      <c r="AC222" s="5">
        <v>12497</v>
      </c>
      <c r="AD222" s="5">
        <v>15292835</v>
      </c>
      <c r="AE222" s="4">
        <v>14578488.080000004</v>
      </c>
      <c r="AF222" s="4">
        <v>169748970.86000004</v>
      </c>
      <c r="AG222" s="13">
        <f t="shared" si="19"/>
        <v>17.724666307216648</v>
      </c>
    </row>
    <row r="223" spans="1:33" x14ac:dyDescent="0.2">
      <c r="A223" s="3">
        <v>2043486</v>
      </c>
      <c r="B223" s="3">
        <v>251116</v>
      </c>
      <c r="C223" s="3" t="s">
        <v>393</v>
      </c>
      <c r="D223" s="3" t="s">
        <v>391</v>
      </c>
      <c r="E223" s="3" t="s">
        <v>392</v>
      </c>
      <c r="F223" s="3" t="s">
        <v>6</v>
      </c>
      <c r="G223" s="3" t="s">
        <v>24</v>
      </c>
      <c r="H223" s="3" t="s">
        <v>21</v>
      </c>
      <c r="I223" s="3" t="s">
        <v>22</v>
      </c>
      <c r="J223" s="3">
        <v>45102010</v>
      </c>
      <c r="K223" s="3" t="s">
        <v>915</v>
      </c>
      <c r="L223" s="3" t="s">
        <v>10</v>
      </c>
      <c r="M223" s="4">
        <v>120</v>
      </c>
      <c r="N223" s="6">
        <v>45656</v>
      </c>
      <c r="O223" s="4">
        <v>145</v>
      </c>
      <c r="P223" s="4">
        <f>IF(IFERROR(VLOOKUP(D223,'Adjustement coefficients'!J$3:K$51,2,FALSE),1)=0,1,IFERROR(VLOOKUP(D223,'Adjustement coefficients'!J$3:K$51,2,FALSE),1))</f>
        <v>1</v>
      </c>
      <c r="Q223" s="4">
        <f t="shared" si="15"/>
        <v>145</v>
      </c>
      <c r="R223" s="6">
        <v>45289</v>
      </c>
      <c r="S223" s="10"/>
      <c r="T223" s="11">
        <f t="shared" si="16"/>
        <v>-0.17241379310344829</v>
      </c>
      <c r="U223" s="5">
        <v>30961868</v>
      </c>
      <c r="V223" s="12">
        <f t="shared" si="17"/>
        <v>3715424160</v>
      </c>
      <c r="W223">
        <v>256</v>
      </c>
      <c r="X223" s="5">
        <v>2719</v>
      </c>
      <c r="Y223" s="5">
        <v>836218</v>
      </c>
      <c r="Z223" s="4">
        <v>8749997.0600000005</v>
      </c>
      <c r="AA223" s="4">
        <v>101392671</v>
      </c>
      <c r="AB223" s="13">
        <f t="shared" si="18"/>
        <v>2.7007995770797808</v>
      </c>
      <c r="AC223" s="5">
        <v>2738</v>
      </c>
      <c r="AD223" s="5">
        <v>2109741</v>
      </c>
      <c r="AE223" s="4">
        <v>22072249.229999978</v>
      </c>
      <c r="AF223" s="4">
        <v>254734536</v>
      </c>
      <c r="AG223" s="13">
        <f t="shared" si="19"/>
        <v>6.8139977859217025</v>
      </c>
    </row>
    <row r="224" spans="1:33" x14ac:dyDescent="0.2">
      <c r="A224" s="3">
        <v>2043488</v>
      </c>
      <c r="B224" s="3">
        <v>251299</v>
      </c>
      <c r="C224" s="3" t="s">
        <v>582</v>
      </c>
      <c r="D224" s="3" t="s">
        <v>580</v>
      </c>
      <c r="E224" s="3" t="s">
        <v>581</v>
      </c>
      <c r="F224" s="3" t="s">
        <v>6</v>
      </c>
      <c r="G224" s="3" t="s">
        <v>24</v>
      </c>
      <c r="H224" s="3" t="s">
        <v>21</v>
      </c>
      <c r="I224" s="3" t="s">
        <v>22</v>
      </c>
      <c r="J224" s="3">
        <v>60102020</v>
      </c>
      <c r="K224" s="3" t="s">
        <v>935</v>
      </c>
      <c r="L224" s="3" t="s">
        <v>10</v>
      </c>
      <c r="M224" s="4">
        <v>1.5</v>
      </c>
      <c r="N224" s="6">
        <v>45656</v>
      </c>
      <c r="O224" s="4">
        <v>3.81</v>
      </c>
      <c r="P224" s="4">
        <f>IF(IFERROR(VLOOKUP(D224,'Adjustement coefficients'!J$3:K$51,2,FALSE),1)=0,1,IFERROR(VLOOKUP(D224,'Adjustement coefficients'!J$3:K$51,2,FALSE),1))</f>
        <v>1</v>
      </c>
      <c r="Q224" s="4">
        <f t="shared" si="15"/>
        <v>3.81</v>
      </c>
      <c r="R224" s="6">
        <v>45289</v>
      </c>
      <c r="S224" s="10"/>
      <c r="T224" s="11">
        <f t="shared" si="16"/>
        <v>-0.60629921259842523</v>
      </c>
      <c r="U224" s="5">
        <v>44986200</v>
      </c>
      <c r="V224" s="12">
        <f t="shared" si="17"/>
        <v>67479300</v>
      </c>
      <c r="W224">
        <v>256</v>
      </c>
      <c r="X224" s="5">
        <v>5413</v>
      </c>
      <c r="Y224" s="5">
        <v>14071484</v>
      </c>
      <c r="Z224" s="4">
        <v>2852229.5900000017</v>
      </c>
      <c r="AA224" s="4">
        <v>33274422.770000003</v>
      </c>
      <c r="AB224" s="13">
        <f t="shared" si="18"/>
        <v>31.279556841875955</v>
      </c>
      <c r="AC224" s="5">
        <v>5415</v>
      </c>
      <c r="AD224" s="5">
        <v>15974502</v>
      </c>
      <c r="AE224" s="4">
        <v>3126273.1500000018</v>
      </c>
      <c r="AF224" s="4">
        <v>36483798.87000002</v>
      </c>
      <c r="AG224" s="13">
        <f t="shared" si="19"/>
        <v>35.509783000120038</v>
      </c>
    </row>
    <row r="225" spans="1:33" x14ac:dyDescent="0.2">
      <c r="A225" s="3">
        <v>2043489</v>
      </c>
      <c r="B225" s="3">
        <v>251115</v>
      </c>
      <c r="C225" s="3" t="s">
        <v>49</v>
      </c>
      <c r="D225" s="3" t="s">
        <v>47</v>
      </c>
      <c r="E225" s="3" t="s">
        <v>48</v>
      </c>
      <c r="F225" s="3" t="s">
        <v>6</v>
      </c>
      <c r="G225" s="3" t="s">
        <v>11</v>
      </c>
      <c r="H225" s="3" t="s">
        <v>21</v>
      </c>
      <c r="I225" s="3" t="s">
        <v>8</v>
      </c>
      <c r="J225" s="3">
        <v>50202025</v>
      </c>
      <c r="K225" s="3" t="s">
        <v>913</v>
      </c>
      <c r="L225" s="3" t="s">
        <v>10</v>
      </c>
      <c r="M225" s="4">
        <v>2.35</v>
      </c>
      <c r="N225" s="6">
        <v>45656</v>
      </c>
      <c r="O225" s="4">
        <v>2.9449999999999998</v>
      </c>
      <c r="P225" s="4">
        <f>IF(IFERROR(VLOOKUP(D225,'Adjustement coefficients'!J$3:K$51,2,FALSE),1)=0,1,IFERROR(VLOOKUP(D225,'Adjustement coefficients'!J$3:K$51,2,FALSE),1))</f>
        <v>1</v>
      </c>
      <c r="Q225" s="4">
        <f t="shared" si="15"/>
        <v>2.9449999999999998</v>
      </c>
      <c r="R225" s="6">
        <v>45289</v>
      </c>
      <c r="S225" s="10"/>
      <c r="T225" s="11">
        <f t="shared" si="16"/>
        <v>-0.20203735144312387</v>
      </c>
      <c r="U225" s="5">
        <v>197758446</v>
      </c>
      <c r="V225" s="12">
        <f t="shared" si="17"/>
        <v>464732348.10000002</v>
      </c>
      <c r="W225">
        <v>256</v>
      </c>
      <c r="X225" s="5">
        <v>4411</v>
      </c>
      <c r="Y225" s="5">
        <v>19461680</v>
      </c>
      <c r="Z225" s="4">
        <v>4816723.7200000016</v>
      </c>
      <c r="AA225" s="4">
        <v>55766267.499999985</v>
      </c>
      <c r="AB225" s="13">
        <f t="shared" si="18"/>
        <v>9.8411372023018426</v>
      </c>
      <c r="AC225" s="5">
        <v>4421</v>
      </c>
      <c r="AD225" s="5">
        <v>29996650</v>
      </c>
      <c r="AE225" s="4">
        <v>7239098.7399999984</v>
      </c>
      <c r="AF225" s="4">
        <v>84052783.980000019</v>
      </c>
      <c r="AG225" s="13">
        <f t="shared" si="19"/>
        <v>15.168328132999184</v>
      </c>
    </row>
    <row r="226" spans="1:33" x14ac:dyDescent="0.2">
      <c r="A226" s="3">
        <v>2073756</v>
      </c>
      <c r="B226" s="3">
        <v>251711</v>
      </c>
      <c r="C226" s="3" t="s">
        <v>876</v>
      </c>
      <c r="D226" s="3" t="s">
        <v>874</v>
      </c>
      <c r="E226" s="3" t="s">
        <v>875</v>
      </c>
      <c r="F226" s="3" t="s">
        <v>6</v>
      </c>
      <c r="G226" s="3" t="s">
        <v>24</v>
      </c>
      <c r="H226" s="3" t="s">
        <v>21</v>
      </c>
      <c r="I226" s="3" t="s">
        <v>22</v>
      </c>
      <c r="J226" s="3">
        <v>40203010</v>
      </c>
      <c r="K226" s="3" t="s">
        <v>974</v>
      </c>
      <c r="L226" s="3" t="s">
        <v>10</v>
      </c>
      <c r="M226" s="4">
        <v>31.5</v>
      </c>
      <c r="N226" s="6">
        <v>45656</v>
      </c>
      <c r="O226" s="4">
        <v>13.95</v>
      </c>
      <c r="P226" s="4">
        <f>IF(IFERROR(VLOOKUP(D226,'Adjustement coefficients'!J$3:K$51,2,FALSE),1)=0,1,IFERROR(VLOOKUP(D226,'Adjustement coefficients'!J$3:K$51,2,FALSE),1))</f>
        <v>1</v>
      </c>
      <c r="Q226" s="4">
        <f t="shared" si="15"/>
        <v>13.95</v>
      </c>
      <c r="R226" s="6">
        <v>45289</v>
      </c>
      <c r="S226" s="10"/>
      <c r="T226" s="11">
        <f t="shared" si="16"/>
        <v>1.2580645161290325</v>
      </c>
      <c r="U226" s="5">
        <v>44156620</v>
      </c>
      <c r="V226" s="12">
        <f t="shared" si="17"/>
        <v>1390933530</v>
      </c>
      <c r="W226">
        <v>256</v>
      </c>
      <c r="X226" s="5">
        <v>12828</v>
      </c>
      <c r="Y226" s="5">
        <v>11187322</v>
      </c>
      <c r="Z226" s="4">
        <v>18161050.369999986</v>
      </c>
      <c r="AA226" s="4">
        <v>212087082.20000011</v>
      </c>
      <c r="AB226" s="13">
        <f t="shared" si="18"/>
        <v>25.335548780681126</v>
      </c>
      <c r="AC226" s="5">
        <v>12853</v>
      </c>
      <c r="AD226" s="5">
        <v>13339866</v>
      </c>
      <c r="AE226" s="4">
        <v>21247320.149999991</v>
      </c>
      <c r="AF226" s="4">
        <v>247987581.60000014</v>
      </c>
      <c r="AG226" s="13">
        <f t="shared" si="19"/>
        <v>30.210342186516993</v>
      </c>
    </row>
    <row r="227" spans="1:33" x14ac:dyDescent="0.2">
      <c r="A227" s="3">
        <v>2078419</v>
      </c>
      <c r="B227" s="3">
        <v>251723</v>
      </c>
      <c r="C227" s="3" t="s">
        <v>824</v>
      </c>
      <c r="D227" s="3" t="s">
        <v>822</v>
      </c>
      <c r="E227" s="3" t="s">
        <v>823</v>
      </c>
      <c r="F227" s="3" t="s">
        <v>6</v>
      </c>
      <c r="G227" s="3" t="s">
        <v>24</v>
      </c>
      <c r="H227" s="3" t="s">
        <v>18</v>
      </c>
      <c r="I227" s="3" t="s">
        <v>22</v>
      </c>
      <c r="J227" s="3">
        <v>45102010</v>
      </c>
      <c r="K227" s="3" t="s">
        <v>915</v>
      </c>
      <c r="L227" s="3" t="s">
        <v>10</v>
      </c>
      <c r="M227" s="4">
        <v>5.25</v>
      </c>
      <c r="N227" s="6">
        <v>45656</v>
      </c>
      <c r="O227" s="4">
        <v>7.9</v>
      </c>
      <c r="P227" s="4">
        <f>IF(IFERROR(VLOOKUP(D227,'Adjustement coefficients'!J$3:K$51,2,FALSE),1)=0,1,IFERROR(VLOOKUP(D227,'Adjustement coefficients'!J$3:K$51,2,FALSE),1))</f>
        <v>1</v>
      </c>
      <c r="Q227" s="4">
        <f t="shared" si="15"/>
        <v>7.9</v>
      </c>
      <c r="R227" s="6">
        <v>45289</v>
      </c>
      <c r="S227" s="10"/>
      <c r="T227" s="11">
        <f t="shared" si="16"/>
        <v>-0.33544303797468356</v>
      </c>
      <c r="U227" s="5">
        <v>110849291</v>
      </c>
      <c r="V227" s="12">
        <f t="shared" si="17"/>
        <v>581958777.75</v>
      </c>
      <c r="W227">
        <v>256</v>
      </c>
      <c r="X227" s="5">
        <v>2128</v>
      </c>
      <c r="Y227" s="5">
        <v>1852021</v>
      </c>
      <c r="Z227" s="4">
        <v>1025796.3500000003</v>
      </c>
      <c r="AA227" s="4">
        <v>11935814.099999998</v>
      </c>
      <c r="AB227" s="13">
        <f t="shared" si="18"/>
        <v>1.6707558373106779</v>
      </c>
      <c r="AC227" s="5">
        <v>2130</v>
      </c>
      <c r="AD227" s="5">
        <v>9799726</v>
      </c>
      <c r="AE227" s="4">
        <v>5886182.6199999945</v>
      </c>
      <c r="AF227" s="4">
        <v>67569749.100000054</v>
      </c>
      <c r="AG227" s="13">
        <f t="shared" si="19"/>
        <v>8.8405851869634429</v>
      </c>
    </row>
    <row r="228" spans="1:33" x14ac:dyDescent="0.2">
      <c r="A228" s="3">
        <v>2079575</v>
      </c>
      <c r="B228" s="3">
        <v>251708</v>
      </c>
      <c r="C228" s="3" t="s">
        <v>205</v>
      </c>
      <c r="D228" s="3" t="s">
        <v>203</v>
      </c>
      <c r="E228" s="3" t="s">
        <v>204</v>
      </c>
      <c r="F228" s="3" t="s">
        <v>6</v>
      </c>
      <c r="G228" s="3" t="s">
        <v>11</v>
      </c>
      <c r="H228" s="3" t="s">
        <v>14</v>
      </c>
      <c r="I228" s="3" t="s">
        <v>8</v>
      </c>
      <c r="J228" s="3">
        <v>50101015</v>
      </c>
      <c r="K228" s="3" t="s">
        <v>923</v>
      </c>
      <c r="L228" s="3" t="s">
        <v>10</v>
      </c>
      <c r="M228" s="4">
        <v>63.7</v>
      </c>
      <c r="N228" s="6">
        <v>45656</v>
      </c>
      <c r="O228" s="4">
        <v>46.92</v>
      </c>
      <c r="P228" s="4">
        <f>IF(IFERROR(VLOOKUP(D228,'Adjustement coefficients'!J$3:K$51,2,FALSE),1)=0,1,IFERROR(VLOOKUP(D228,'Adjustement coefficients'!J$3:K$51,2,FALSE),1))</f>
        <v>1</v>
      </c>
      <c r="Q228" s="4">
        <f t="shared" si="15"/>
        <v>46.92</v>
      </c>
      <c r="R228" s="6">
        <v>45289</v>
      </c>
      <c r="S228" s="10"/>
      <c r="T228" s="11">
        <f t="shared" si="16"/>
        <v>0.3576300085251492</v>
      </c>
      <c r="U228" s="5">
        <v>350957583</v>
      </c>
      <c r="V228" s="12">
        <f t="shared" si="17"/>
        <v>22355998037.100002</v>
      </c>
      <c r="W228">
        <v>256</v>
      </c>
      <c r="X228" s="5">
        <v>174078</v>
      </c>
      <c r="Y228" s="5">
        <v>80924387</v>
      </c>
      <c r="Z228" s="4">
        <v>410588116.35000044</v>
      </c>
      <c r="AA228" s="4">
        <v>4763003039.3200006</v>
      </c>
      <c r="AB228" s="13">
        <f t="shared" si="18"/>
        <v>23.058167402526248</v>
      </c>
      <c r="AC228" s="5">
        <v>174319</v>
      </c>
      <c r="AD228" s="5">
        <v>152715676</v>
      </c>
      <c r="AE228" s="4">
        <v>748822199.07999992</v>
      </c>
      <c r="AF228" s="4">
        <v>8654117909.5800018</v>
      </c>
      <c r="AG228" s="13">
        <f t="shared" si="19"/>
        <v>43.513998100448511</v>
      </c>
    </row>
    <row r="229" spans="1:33" x14ac:dyDescent="0.2">
      <c r="A229" s="3">
        <v>2079576</v>
      </c>
      <c r="B229" s="3">
        <v>251724</v>
      </c>
      <c r="C229" s="3" t="s">
        <v>371</v>
      </c>
      <c r="D229" s="3" t="s">
        <v>369</v>
      </c>
      <c r="E229" s="3" t="s">
        <v>370</v>
      </c>
      <c r="F229" s="3" t="s">
        <v>6</v>
      </c>
      <c r="G229" s="3" t="s">
        <v>24</v>
      </c>
      <c r="H229" s="3" t="s">
        <v>21</v>
      </c>
      <c r="I229" s="3" t="s">
        <v>22</v>
      </c>
      <c r="J229" s="3">
        <v>10101015</v>
      </c>
      <c r="K229" s="3" t="s">
        <v>942</v>
      </c>
      <c r="L229" s="3" t="s">
        <v>10</v>
      </c>
      <c r="M229" s="4">
        <v>0.45700000000000002</v>
      </c>
      <c r="N229" s="6">
        <v>45656</v>
      </c>
      <c r="O229" s="4">
        <v>1.1200000000000001</v>
      </c>
      <c r="P229" s="4">
        <f>IF(IFERROR(VLOOKUP(D229,'Adjustement coefficients'!J$3:K$51,2,FALSE),1)=0,1,IFERROR(VLOOKUP(D229,'Adjustement coefficients'!J$3:K$51,2,FALSE),1))</f>
        <v>1</v>
      </c>
      <c r="Q229" s="4">
        <f t="shared" si="15"/>
        <v>1.1200000000000001</v>
      </c>
      <c r="R229" s="6">
        <v>45289</v>
      </c>
      <c r="S229" s="10"/>
      <c r="T229" s="11">
        <f t="shared" si="16"/>
        <v>-0.59196428571428572</v>
      </c>
      <c r="U229" s="5">
        <v>232571705</v>
      </c>
      <c r="V229" s="12">
        <f t="shared" si="17"/>
        <v>106285269.185</v>
      </c>
      <c r="W229">
        <v>256</v>
      </c>
      <c r="X229" s="5">
        <v>10231</v>
      </c>
      <c r="Y229" s="5">
        <v>147227906</v>
      </c>
      <c r="Z229" s="4">
        <v>8871009.5199999996</v>
      </c>
      <c r="AA229" s="4">
        <v>102830718.85000005</v>
      </c>
      <c r="AB229" s="13">
        <f t="shared" si="18"/>
        <v>63.304306944819444</v>
      </c>
      <c r="AC229" s="5">
        <v>10233</v>
      </c>
      <c r="AD229" s="5">
        <v>153523098</v>
      </c>
      <c r="AE229" s="4">
        <v>9146530.1600000001</v>
      </c>
      <c r="AF229" s="4">
        <v>106077834.05000003</v>
      </c>
      <c r="AG229" s="13">
        <f t="shared" si="19"/>
        <v>66.011081614592797</v>
      </c>
    </row>
    <row r="230" spans="1:33" x14ac:dyDescent="0.2">
      <c r="A230" s="3">
        <v>2084787</v>
      </c>
      <c r="B230" s="3">
        <v>251721</v>
      </c>
      <c r="C230" s="3" t="s">
        <v>986</v>
      </c>
      <c r="D230" s="3" t="s">
        <v>1010</v>
      </c>
      <c r="E230" s="3" t="s">
        <v>525</v>
      </c>
      <c r="F230" s="3" t="s">
        <v>6</v>
      </c>
      <c r="G230" s="3" t="s">
        <v>24</v>
      </c>
      <c r="H230" s="3" t="s">
        <v>21</v>
      </c>
      <c r="I230" s="3" t="s">
        <v>22</v>
      </c>
      <c r="J230" s="3">
        <v>45102010</v>
      </c>
      <c r="K230" s="3" t="s">
        <v>915</v>
      </c>
      <c r="L230" s="3" t="s">
        <v>10</v>
      </c>
      <c r="M230" s="4">
        <v>74</v>
      </c>
      <c r="N230" s="6">
        <v>45656</v>
      </c>
      <c r="O230" s="4">
        <v>82.5</v>
      </c>
      <c r="P230" s="4">
        <f>IF(IFERROR(VLOOKUP(D230,'Adjustement coefficients'!J$3:K$51,2,FALSE),1)=0,1,IFERROR(VLOOKUP(D230,'Adjustement coefficients'!J$3:K$51,2,FALSE),1))</f>
        <v>1</v>
      </c>
      <c r="Q230" s="4">
        <f t="shared" si="15"/>
        <v>82.5</v>
      </c>
      <c r="R230" s="6">
        <v>45289</v>
      </c>
      <c r="S230" s="10"/>
      <c r="T230" s="11">
        <f t="shared" si="16"/>
        <v>-0.10303030303030303</v>
      </c>
      <c r="U230" s="5">
        <v>21213567</v>
      </c>
      <c r="V230" s="12">
        <f t="shared" si="17"/>
        <v>1569803958</v>
      </c>
      <c r="W230">
        <v>256</v>
      </c>
      <c r="X230" s="5">
        <v>6591</v>
      </c>
      <c r="Y230" s="5">
        <v>1380101</v>
      </c>
      <c r="Z230" s="4">
        <v>13020919.769999985</v>
      </c>
      <c r="AA230" s="4">
        <v>151086859.5</v>
      </c>
      <c r="AB230" s="13">
        <f t="shared" si="18"/>
        <v>6.5057470061494138</v>
      </c>
      <c r="AC230" s="5">
        <v>6611</v>
      </c>
      <c r="AD230" s="5">
        <v>2171910</v>
      </c>
      <c r="AE230" s="4">
        <v>21491476.979999993</v>
      </c>
      <c r="AF230" s="4">
        <v>249460953.25</v>
      </c>
      <c r="AG230" s="13">
        <f t="shared" si="19"/>
        <v>10.238306457372303</v>
      </c>
    </row>
    <row r="231" spans="1:33" x14ac:dyDescent="0.2">
      <c r="A231" s="3">
        <v>2102993</v>
      </c>
      <c r="B231" s="3">
        <v>244417</v>
      </c>
      <c r="C231" s="3" t="s">
        <v>448</v>
      </c>
      <c r="D231" s="3" t="s">
        <v>446</v>
      </c>
      <c r="E231" s="3" t="s">
        <v>447</v>
      </c>
      <c r="F231" s="3" t="s">
        <v>6</v>
      </c>
      <c r="G231" s="3" t="s">
        <v>24</v>
      </c>
      <c r="H231" s="3" t="s">
        <v>21</v>
      </c>
      <c r="I231" s="3" t="s">
        <v>22</v>
      </c>
      <c r="J231" s="3">
        <v>30101010</v>
      </c>
      <c r="K231" s="3" t="s">
        <v>907</v>
      </c>
      <c r="L231" s="3" t="s">
        <v>10</v>
      </c>
      <c r="M231" s="4">
        <v>8.6999999999999993</v>
      </c>
      <c r="N231" s="6">
        <v>45656</v>
      </c>
      <c r="O231" s="4">
        <v>8.4</v>
      </c>
      <c r="P231" s="4">
        <f>IF(IFERROR(VLOOKUP(D231,'Adjustement coefficients'!J$3:K$51,2,FALSE),1)=0,1,IFERROR(VLOOKUP(D231,'Adjustement coefficients'!J$3:K$51,2,FALSE),1))</f>
        <v>1</v>
      </c>
      <c r="Q231" s="4">
        <f t="shared" si="15"/>
        <v>8.4</v>
      </c>
      <c r="R231" s="6">
        <v>45289</v>
      </c>
      <c r="S231" s="10"/>
      <c r="T231" s="11">
        <f t="shared" si="16"/>
        <v>3.5714285714285587E-2</v>
      </c>
      <c r="U231" s="5">
        <v>42000000</v>
      </c>
      <c r="V231" s="12">
        <f t="shared" si="17"/>
        <v>365399999.99999994</v>
      </c>
      <c r="W231">
        <v>256</v>
      </c>
      <c r="X231" s="5">
        <v>768</v>
      </c>
      <c r="Y231" s="5">
        <v>2686454</v>
      </c>
      <c r="Z231" s="4">
        <v>1989889.2399999995</v>
      </c>
      <c r="AA231" s="4">
        <v>23078998.750000004</v>
      </c>
      <c r="AB231" s="13">
        <f t="shared" si="18"/>
        <v>6.3963190476190483</v>
      </c>
      <c r="AC231" s="5">
        <v>774</v>
      </c>
      <c r="AD231" s="5">
        <v>5250349</v>
      </c>
      <c r="AE231" s="4">
        <v>3819497.8199999994</v>
      </c>
      <c r="AF231" s="4">
        <v>43884386.350000009</v>
      </c>
      <c r="AG231" s="13">
        <f t="shared" si="19"/>
        <v>12.500830952380953</v>
      </c>
    </row>
    <row r="232" spans="1:33" x14ac:dyDescent="0.2">
      <c r="A232" s="3">
        <v>2105565</v>
      </c>
      <c r="B232" s="3">
        <v>251919</v>
      </c>
      <c r="C232" s="3" t="s">
        <v>359</v>
      </c>
      <c r="D232" s="3" t="s">
        <v>357</v>
      </c>
      <c r="E232" s="3" t="s">
        <v>358</v>
      </c>
      <c r="F232" s="3" t="s">
        <v>6</v>
      </c>
      <c r="G232" s="3" t="s">
        <v>11</v>
      </c>
      <c r="H232" s="3" t="s">
        <v>21</v>
      </c>
      <c r="I232" s="3" t="s">
        <v>8</v>
      </c>
      <c r="J232" s="3">
        <v>50204050</v>
      </c>
      <c r="K232" s="3" t="s">
        <v>956</v>
      </c>
      <c r="L232" s="3" t="s">
        <v>10</v>
      </c>
      <c r="M232" s="4">
        <v>5.6</v>
      </c>
      <c r="N232" s="6">
        <v>45656</v>
      </c>
      <c r="O232" s="4">
        <v>11.14</v>
      </c>
      <c r="P232" s="4">
        <f>IF(IFERROR(VLOOKUP(D232,'Adjustement coefficients'!J$3:K$51,2,FALSE),1)=0,1,IFERROR(VLOOKUP(D232,'Adjustement coefficients'!J$3:K$51,2,FALSE),1))</f>
        <v>1</v>
      </c>
      <c r="Q232" s="4">
        <f t="shared" si="15"/>
        <v>11.14</v>
      </c>
      <c r="R232" s="6">
        <v>45289</v>
      </c>
      <c r="S232" s="10"/>
      <c r="T232" s="11">
        <f t="shared" si="16"/>
        <v>-0.49730700179533222</v>
      </c>
      <c r="U232" s="5">
        <v>428486108</v>
      </c>
      <c r="V232" s="12">
        <f t="shared" si="17"/>
        <v>2399522204.7999997</v>
      </c>
      <c r="W232">
        <v>256</v>
      </c>
      <c r="X232" s="5">
        <v>96851</v>
      </c>
      <c r="Y232" s="5">
        <v>210555195</v>
      </c>
      <c r="Z232" s="4">
        <v>133828821.50000001</v>
      </c>
      <c r="AA232" s="4">
        <v>1556287697.1400011</v>
      </c>
      <c r="AB232" s="13">
        <f t="shared" si="18"/>
        <v>49.139328222981739</v>
      </c>
      <c r="AC232" s="5">
        <v>96865</v>
      </c>
      <c r="AD232" s="5">
        <v>211904311</v>
      </c>
      <c r="AE232" s="4">
        <v>134655255.06</v>
      </c>
      <c r="AF232" s="4">
        <v>1565873319.3600006</v>
      </c>
      <c r="AG232" s="13">
        <f t="shared" si="19"/>
        <v>49.45418463835005</v>
      </c>
    </row>
    <row r="233" spans="1:33" x14ac:dyDescent="0.2">
      <c r="A233" s="3">
        <v>2106825</v>
      </c>
      <c r="B233" s="3">
        <v>252005</v>
      </c>
      <c r="C233" s="3" t="s">
        <v>540</v>
      </c>
      <c r="D233" s="3" t="s">
        <v>1053</v>
      </c>
      <c r="E233" s="3" t="s">
        <v>539</v>
      </c>
      <c r="F233" s="3" t="s">
        <v>6</v>
      </c>
      <c r="G233" s="3" t="s">
        <v>24</v>
      </c>
      <c r="H233" s="3" t="s">
        <v>21</v>
      </c>
      <c r="I233" s="3" t="s">
        <v>22</v>
      </c>
      <c r="J233" s="3">
        <v>50202040</v>
      </c>
      <c r="K233" s="3" t="s">
        <v>947</v>
      </c>
      <c r="L233" s="3" t="s">
        <v>10</v>
      </c>
      <c r="M233" s="4">
        <v>0.48</v>
      </c>
      <c r="N233" s="6">
        <v>45656</v>
      </c>
      <c r="O233" s="4">
        <v>0.46650000000000003</v>
      </c>
      <c r="P233" s="4">
        <f>IF(IFERROR(VLOOKUP(D233,'Adjustement coefficients'!J$3:K$51,2,FALSE),1)=0,1,IFERROR(VLOOKUP(D233,'Adjustement coefficients'!J$3:K$51,2,FALSE),1))</f>
        <v>100</v>
      </c>
      <c r="Q233" s="4">
        <f t="shared" si="15"/>
        <v>46.650000000000006</v>
      </c>
      <c r="R233" s="6">
        <v>45289</v>
      </c>
      <c r="S233" s="10"/>
      <c r="T233" s="11">
        <f t="shared" si="16"/>
        <v>2.8938906752411481E-2</v>
      </c>
      <c r="U233" s="5">
        <v>120030696</v>
      </c>
      <c r="V233" s="12">
        <f t="shared" si="17"/>
        <v>57614734.079999998</v>
      </c>
      <c r="W233">
        <v>256</v>
      </c>
      <c r="X233" s="5">
        <v>8159</v>
      </c>
      <c r="Y233" s="5">
        <v>171607854</v>
      </c>
      <c r="Z233" s="4">
        <v>2985825.82</v>
      </c>
      <c r="AA233" s="4">
        <v>34549399.820000008</v>
      </c>
      <c r="AB233" s="13">
        <f t="shared" si="18"/>
        <v>142.96997328083475</v>
      </c>
      <c r="AC233" s="5">
        <v>8160</v>
      </c>
      <c r="AD233" s="5">
        <v>171964010</v>
      </c>
      <c r="AE233" s="4">
        <v>2998441.6199999996</v>
      </c>
      <c r="AF233" s="4">
        <v>34693643.000000007</v>
      </c>
      <c r="AG233" s="13">
        <f t="shared" si="19"/>
        <v>143.2666940463296</v>
      </c>
    </row>
    <row r="234" spans="1:33" x14ac:dyDescent="0.2">
      <c r="A234" s="3">
        <v>2108509</v>
      </c>
      <c r="B234" s="3">
        <v>252035</v>
      </c>
      <c r="C234" s="3" t="s">
        <v>265</v>
      </c>
      <c r="D234" s="3" t="s">
        <v>263</v>
      </c>
      <c r="E234" s="3" t="s">
        <v>264</v>
      </c>
      <c r="F234" s="3" t="s">
        <v>6</v>
      </c>
      <c r="G234" s="3" t="s">
        <v>24</v>
      </c>
      <c r="H234" s="3" t="s">
        <v>21</v>
      </c>
      <c r="I234" s="3" t="s">
        <v>22</v>
      </c>
      <c r="J234" s="3">
        <v>40401030</v>
      </c>
      <c r="K234" s="3" t="s">
        <v>944</v>
      </c>
      <c r="L234" s="3" t="s">
        <v>10</v>
      </c>
      <c r="M234" s="4">
        <v>12.3</v>
      </c>
      <c r="N234" s="6">
        <v>45656</v>
      </c>
      <c r="O234" s="4">
        <v>14.2</v>
      </c>
      <c r="P234" s="4">
        <f>IF(IFERROR(VLOOKUP(D234,'Adjustement coefficients'!J$3:K$51,2,FALSE),1)=0,1,IFERROR(VLOOKUP(D234,'Adjustement coefficients'!J$3:K$51,2,FALSE),1))</f>
        <v>1</v>
      </c>
      <c r="Q234" s="4">
        <f t="shared" si="15"/>
        <v>14.2</v>
      </c>
      <c r="R234" s="6">
        <v>45289</v>
      </c>
      <c r="S234" s="10"/>
      <c r="T234" s="11">
        <f t="shared" si="16"/>
        <v>-0.13380281690140836</v>
      </c>
      <c r="U234" s="5">
        <v>50782200</v>
      </c>
      <c r="V234" s="12">
        <f t="shared" si="17"/>
        <v>624621060</v>
      </c>
      <c r="W234">
        <v>256</v>
      </c>
      <c r="X234" s="5">
        <v>7447</v>
      </c>
      <c r="Y234" s="5">
        <v>16925028</v>
      </c>
      <c r="Z234" s="4">
        <v>14439984.769999998</v>
      </c>
      <c r="AA234" s="4">
        <v>166979320.26999998</v>
      </c>
      <c r="AB234" s="13">
        <f t="shared" si="18"/>
        <v>33.328662405331002</v>
      </c>
      <c r="AC234" s="5">
        <v>7481</v>
      </c>
      <c r="AD234" s="5">
        <v>24588307</v>
      </c>
      <c r="AE234" s="4">
        <v>20506965.749999993</v>
      </c>
      <c r="AF234" s="4">
        <v>237813190.27000001</v>
      </c>
      <c r="AG234" s="13">
        <f t="shared" si="19"/>
        <v>48.419144897227767</v>
      </c>
    </row>
    <row r="235" spans="1:33" x14ac:dyDescent="0.2">
      <c r="A235" s="3">
        <v>2110265</v>
      </c>
      <c r="B235" s="3">
        <v>166641</v>
      </c>
      <c r="C235" s="3" t="s">
        <v>235</v>
      </c>
      <c r="D235" s="3" t="s">
        <v>233</v>
      </c>
      <c r="E235" s="3" t="s">
        <v>234</v>
      </c>
      <c r="F235" s="3" t="s">
        <v>6</v>
      </c>
      <c r="G235" s="3" t="s">
        <v>24</v>
      </c>
      <c r="H235" s="3" t="s">
        <v>21</v>
      </c>
      <c r="I235" s="3" t="s">
        <v>22</v>
      </c>
      <c r="J235" s="3">
        <v>15101010</v>
      </c>
      <c r="K235" s="3" t="s">
        <v>943</v>
      </c>
      <c r="L235" s="3" t="s">
        <v>10</v>
      </c>
      <c r="M235" s="4">
        <v>31</v>
      </c>
      <c r="N235" s="6">
        <v>45656</v>
      </c>
      <c r="O235" s="4">
        <v>40</v>
      </c>
      <c r="P235" s="4">
        <f>IF(IFERROR(VLOOKUP(D235,'Adjustement coefficients'!J$3:K$51,2,FALSE),1)=0,1,IFERROR(VLOOKUP(D235,'Adjustement coefficients'!J$3:K$51,2,FALSE),1))</f>
        <v>1</v>
      </c>
      <c r="Q235" s="4">
        <f t="shared" si="15"/>
        <v>40</v>
      </c>
      <c r="R235" s="6">
        <v>45289</v>
      </c>
      <c r="S235" s="10"/>
      <c r="T235" s="11">
        <f t="shared" si="16"/>
        <v>-0.22500000000000001</v>
      </c>
      <c r="U235" s="5">
        <v>12960561</v>
      </c>
      <c r="V235" s="12">
        <f t="shared" si="17"/>
        <v>401777391</v>
      </c>
      <c r="W235">
        <v>256</v>
      </c>
      <c r="X235" s="5">
        <v>3221</v>
      </c>
      <c r="Y235" s="5">
        <v>2518203</v>
      </c>
      <c r="Z235" s="4">
        <v>7064685.660000002</v>
      </c>
      <c r="AA235" s="4">
        <v>81896119.500000045</v>
      </c>
      <c r="AB235" s="13">
        <f t="shared" si="18"/>
        <v>19.429737647930516</v>
      </c>
      <c r="AC235" s="5">
        <v>3224</v>
      </c>
      <c r="AD235" s="5">
        <v>3082253</v>
      </c>
      <c r="AE235" s="4">
        <v>8848558.3100000024</v>
      </c>
      <c r="AF235" s="4">
        <v>102637119.50000004</v>
      </c>
      <c r="AG235" s="13">
        <f t="shared" si="19"/>
        <v>23.781786914933697</v>
      </c>
    </row>
    <row r="236" spans="1:33" x14ac:dyDescent="0.2">
      <c r="A236" s="3">
        <v>2110369</v>
      </c>
      <c r="B236" s="3">
        <v>252201</v>
      </c>
      <c r="C236" s="3" t="s">
        <v>210</v>
      </c>
      <c r="D236" s="3" t="s">
        <v>209</v>
      </c>
      <c r="E236" s="3" t="s">
        <v>1020</v>
      </c>
      <c r="F236" s="3" t="s">
        <v>6</v>
      </c>
      <c r="G236" s="3" t="s">
        <v>24</v>
      </c>
      <c r="H236" s="3" t="s">
        <v>21</v>
      </c>
      <c r="I236" s="3" t="s">
        <v>22</v>
      </c>
      <c r="J236" s="3">
        <v>40501030</v>
      </c>
      <c r="K236" s="3" t="s">
        <v>938</v>
      </c>
      <c r="L236" s="3" t="s">
        <v>10</v>
      </c>
      <c r="M236" s="4">
        <v>0.23799999999999999</v>
      </c>
      <c r="N236" s="6">
        <v>45656</v>
      </c>
      <c r="O236" s="4">
        <v>0.252</v>
      </c>
      <c r="P236" s="4">
        <f>IF(IFERROR(VLOOKUP(D236,'Adjustement coefficients'!J$3:K$51,2,FALSE),1)=0,1,IFERROR(VLOOKUP(D236,'Adjustement coefficients'!J$3:K$51,2,FALSE),1))</f>
        <v>1</v>
      </c>
      <c r="Q236" s="4">
        <f t="shared" si="15"/>
        <v>0.252</v>
      </c>
      <c r="R236" s="6">
        <v>45289</v>
      </c>
      <c r="S236" s="10"/>
      <c r="T236" s="11">
        <f t="shared" si="16"/>
        <v>-5.5555555555555601E-2</v>
      </c>
      <c r="U236" s="5">
        <v>197140213</v>
      </c>
      <c r="V236" s="12">
        <f t="shared" si="17"/>
        <v>46919370.693999998</v>
      </c>
      <c r="W236">
        <v>256</v>
      </c>
      <c r="X236" s="5">
        <v>811</v>
      </c>
      <c r="Y236" s="5">
        <v>20322959</v>
      </c>
      <c r="Z236" s="4">
        <v>464789.60000000033</v>
      </c>
      <c r="AA236" s="4">
        <v>5359933.7300000023</v>
      </c>
      <c r="AB236" s="13">
        <f t="shared" si="18"/>
        <v>10.308885584900935</v>
      </c>
      <c r="AC236" s="5">
        <v>811</v>
      </c>
      <c r="AD236" s="5">
        <v>20322959</v>
      </c>
      <c r="AE236" s="4">
        <v>464789.60000000033</v>
      </c>
      <c r="AF236" s="4">
        <v>5359933.7300000023</v>
      </c>
      <c r="AG236" s="13">
        <f t="shared" si="19"/>
        <v>10.308885584900935</v>
      </c>
    </row>
    <row r="237" spans="1:33" x14ac:dyDescent="0.2">
      <c r="A237" s="3">
        <v>2141214</v>
      </c>
      <c r="B237" s="3">
        <v>252639</v>
      </c>
      <c r="C237" s="3" t="s">
        <v>487</v>
      </c>
      <c r="D237" s="3" t="s">
        <v>485</v>
      </c>
      <c r="E237" s="3" t="s">
        <v>486</v>
      </c>
      <c r="F237" s="3" t="s">
        <v>6</v>
      </c>
      <c r="G237" s="3" t="s">
        <v>24</v>
      </c>
      <c r="H237" s="3" t="s">
        <v>18</v>
      </c>
      <c r="I237" s="3" t="s">
        <v>22</v>
      </c>
      <c r="J237" s="3">
        <v>65101010</v>
      </c>
      <c r="K237" s="3" t="s">
        <v>917</v>
      </c>
      <c r="L237" s="3" t="s">
        <v>10</v>
      </c>
      <c r="M237" s="4">
        <v>9.6</v>
      </c>
      <c r="N237" s="6">
        <v>45656</v>
      </c>
      <c r="O237" s="4">
        <v>10.75</v>
      </c>
      <c r="P237" s="4">
        <f>IF(IFERROR(VLOOKUP(D237,'Adjustement coefficients'!J$3:K$51,2,FALSE),1)=0,1,IFERROR(VLOOKUP(D237,'Adjustement coefficients'!J$3:K$51,2,FALSE),1))</f>
        <v>1</v>
      </c>
      <c r="Q237" s="4">
        <f t="shared" si="15"/>
        <v>10.75</v>
      </c>
      <c r="R237" s="6">
        <v>45289</v>
      </c>
      <c r="S237" s="10"/>
      <c r="T237" s="11">
        <f t="shared" si="16"/>
        <v>-0.10697674418604654</v>
      </c>
      <c r="U237" s="5">
        <v>22250000</v>
      </c>
      <c r="V237" s="12">
        <f t="shared" si="17"/>
        <v>213600000</v>
      </c>
      <c r="W237">
        <v>256</v>
      </c>
      <c r="X237" s="5">
        <v>3726</v>
      </c>
      <c r="Y237" s="5">
        <v>6849420</v>
      </c>
      <c r="Z237" s="4">
        <v>6627483.2699999958</v>
      </c>
      <c r="AA237" s="4">
        <v>77558353.700000003</v>
      </c>
      <c r="AB237" s="13">
        <f t="shared" si="18"/>
        <v>30.783910112359553</v>
      </c>
      <c r="AC237" s="5">
        <v>3726</v>
      </c>
      <c r="AD237" s="5">
        <v>6849420</v>
      </c>
      <c r="AE237" s="4">
        <v>6627483.2699999958</v>
      </c>
      <c r="AF237" s="4">
        <v>77558353.700000003</v>
      </c>
      <c r="AG237" s="13">
        <f t="shared" si="19"/>
        <v>30.783910112359553</v>
      </c>
    </row>
    <row r="238" spans="1:33" x14ac:dyDescent="0.2">
      <c r="A238" s="3">
        <v>2145327</v>
      </c>
      <c r="B238" s="3">
        <v>252708</v>
      </c>
      <c r="C238" s="3" t="s">
        <v>368</v>
      </c>
      <c r="D238" s="3" t="s">
        <v>366</v>
      </c>
      <c r="E238" s="3" t="s">
        <v>367</v>
      </c>
      <c r="F238" s="3" t="s">
        <v>6</v>
      </c>
      <c r="G238" s="3" t="s">
        <v>24</v>
      </c>
      <c r="H238" s="3" t="s">
        <v>21</v>
      </c>
      <c r="I238" s="3" t="s">
        <v>22</v>
      </c>
      <c r="J238" s="3">
        <v>60102010</v>
      </c>
      <c r="K238" s="3" t="s">
        <v>946</v>
      </c>
      <c r="L238" s="3" t="s">
        <v>10</v>
      </c>
      <c r="M238" s="4">
        <v>2.17</v>
      </c>
      <c r="N238" s="6">
        <v>45656</v>
      </c>
      <c r="O238" s="4">
        <v>5.32</v>
      </c>
      <c r="P238" s="4">
        <f>IF(IFERROR(VLOOKUP(D238,'Adjustement coefficients'!J$3:K$51,2,FALSE),1)=0,1,IFERROR(VLOOKUP(D238,'Adjustement coefficients'!J$3:K$51,2,FALSE),1))</f>
        <v>1</v>
      </c>
      <c r="Q238" s="4">
        <f t="shared" si="15"/>
        <v>5.32</v>
      </c>
      <c r="R238" s="6">
        <v>45289</v>
      </c>
      <c r="S238" s="10"/>
      <c r="T238" s="11">
        <f t="shared" si="16"/>
        <v>-0.5921052631578948</v>
      </c>
      <c r="U238" s="5">
        <v>22325980</v>
      </c>
      <c r="V238" s="12">
        <f t="shared" si="17"/>
        <v>48447376.600000001</v>
      </c>
      <c r="W238">
        <v>256</v>
      </c>
      <c r="X238" s="5">
        <v>4026</v>
      </c>
      <c r="Y238" s="5">
        <v>9716651</v>
      </c>
      <c r="Z238" s="4">
        <v>2790554.37</v>
      </c>
      <c r="AA238" s="4">
        <v>32394388.559999995</v>
      </c>
      <c r="AB238" s="13">
        <f t="shared" si="18"/>
        <v>43.521722226751073</v>
      </c>
      <c r="AC238" s="5">
        <v>4027</v>
      </c>
      <c r="AD238" s="5">
        <v>10016651</v>
      </c>
      <c r="AE238" s="4">
        <v>2862871.13</v>
      </c>
      <c r="AF238" s="4">
        <v>33249388.559999995</v>
      </c>
      <c r="AG238" s="13">
        <f t="shared" si="19"/>
        <v>44.865448235642958</v>
      </c>
    </row>
    <row r="239" spans="1:33" x14ac:dyDescent="0.2">
      <c r="A239" s="3">
        <v>2149724</v>
      </c>
      <c r="B239" s="3">
        <v>252843</v>
      </c>
      <c r="C239" s="3" t="s">
        <v>68</v>
      </c>
      <c r="D239" s="3" t="s">
        <v>66</v>
      </c>
      <c r="E239" s="3" t="s">
        <v>67</v>
      </c>
      <c r="F239" s="3" t="s">
        <v>6</v>
      </c>
      <c r="G239" s="3" t="s">
        <v>11</v>
      </c>
      <c r="H239" s="3" t="s">
        <v>21</v>
      </c>
      <c r="I239" s="3" t="s">
        <v>8</v>
      </c>
      <c r="J239" s="3">
        <v>65101010</v>
      </c>
      <c r="K239" s="3" t="s">
        <v>917</v>
      </c>
      <c r="L239" s="3" t="s">
        <v>10</v>
      </c>
      <c r="M239" s="4">
        <v>2.3719999999999999</v>
      </c>
      <c r="N239" s="6">
        <v>45656</v>
      </c>
      <c r="O239" s="4">
        <v>4.3559999999999999</v>
      </c>
      <c r="P239" s="4">
        <f>IF(IFERROR(VLOOKUP(D239,'Adjustement coefficients'!J$3:K$51,2,FALSE),1)=0,1,IFERROR(VLOOKUP(D239,'Adjustement coefficients'!J$3:K$51,2,FALSE),1))</f>
        <v>1</v>
      </c>
      <c r="Q239" s="4">
        <f t="shared" si="15"/>
        <v>4.3559999999999999</v>
      </c>
      <c r="R239" s="6">
        <v>45289</v>
      </c>
      <c r="S239" s="10"/>
      <c r="T239" s="11">
        <f t="shared" si="16"/>
        <v>-0.45546372819100095</v>
      </c>
      <c r="U239" s="5">
        <v>690348751</v>
      </c>
      <c r="V239" s="12">
        <f t="shared" si="17"/>
        <v>1637507237.372</v>
      </c>
      <c r="W239">
        <v>256</v>
      </c>
      <c r="X239" s="5">
        <v>126552</v>
      </c>
      <c r="Y239" s="5">
        <v>631094399</v>
      </c>
      <c r="Z239" s="4">
        <v>163037323.90000001</v>
      </c>
      <c r="AA239" s="4">
        <v>1889344597.3900006</v>
      </c>
      <c r="AB239" s="13">
        <f t="shared" si="18"/>
        <v>91.416751038635553</v>
      </c>
      <c r="AC239" s="5">
        <v>126555</v>
      </c>
      <c r="AD239" s="5">
        <v>631754751</v>
      </c>
      <c r="AE239" s="4">
        <v>163243178.48999998</v>
      </c>
      <c r="AF239" s="4">
        <v>1891715690.7900007</v>
      </c>
      <c r="AG239" s="13">
        <f t="shared" si="19"/>
        <v>91.512405879618953</v>
      </c>
    </row>
    <row r="240" spans="1:33" x14ac:dyDescent="0.2">
      <c r="A240" s="3">
        <v>2153253</v>
      </c>
      <c r="B240" s="3">
        <v>601255</v>
      </c>
      <c r="C240" s="3" t="s">
        <v>655</v>
      </c>
      <c r="D240" s="3" t="s">
        <v>653</v>
      </c>
      <c r="E240" s="3" t="s">
        <v>654</v>
      </c>
      <c r="F240" s="3" t="s">
        <v>6</v>
      </c>
      <c r="G240" s="3" t="s">
        <v>24</v>
      </c>
      <c r="H240" s="3" t="s">
        <v>21</v>
      </c>
      <c r="I240" s="3" t="s">
        <v>22</v>
      </c>
      <c r="J240" s="3">
        <v>45102010</v>
      </c>
      <c r="K240" s="3" t="s">
        <v>915</v>
      </c>
      <c r="L240" s="3" t="s">
        <v>10</v>
      </c>
      <c r="M240" s="4">
        <v>3.58</v>
      </c>
      <c r="N240" s="6">
        <v>45656</v>
      </c>
      <c r="O240" s="4">
        <v>2.74</v>
      </c>
      <c r="P240" s="4">
        <f>IF(IFERROR(VLOOKUP(D240,'Adjustement coefficients'!J$3:K$51,2,FALSE),1)=0,1,IFERROR(VLOOKUP(D240,'Adjustement coefficients'!J$3:K$51,2,FALSE),1))</f>
        <v>1</v>
      </c>
      <c r="Q240" s="4">
        <f t="shared" si="15"/>
        <v>2.74</v>
      </c>
      <c r="R240" s="6">
        <v>45289</v>
      </c>
      <c r="S240" s="10"/>
      <c r="T240" s="11">
        <f t="shared" si="16"/>
        <v>0.30656934306569333</v>
      </c>
      <c r="U240" s="5">
        <v>142172780</v>
      </c>
      <c r="V240" s="12">
        <f t="shared" si="17"/>
        <v>508978552.40000004</v>
      </c>
      <c r="W240">
        <v>256</v>
      </c>
      <c r="X240" s="5">
        <v>9005</v>
      </c>
      <c r="Y240" s="5">
        <v>52326923</v>
      </c>
      <c r="Z240" s="4">
        <v>15412912.550000001</v>
      </c>
      <c r="AA240" s="4">
        <v>178661002.01999992</v>
      </c>
      <c r="AB240" s="13">
        <f t="shared" si="18"/>
        <v>36.805162704140692</v>
      </c>
      <c r="AC240" s="5">
        <v>9017</v>
      </c>
      <c r="AD240" s="5">
        <v>56383893</v>
      </c>
      <c r="AE240" s="4">
        <v>16656521.33</v>
      </c>
      <c r="AF240" s="4">
        <v>193127268.06999996</v>
      </c>
      <c r="AG240" s="13">
        <f t="shared" si="19"/>
        <v>39.658711744962716</v>
      </c>
    </row>
    <row r="241" spans="1:33" x14ac:dyDescent="0.2">
      <c r="A241" s="3">
        <v>2160148</v>
      </c>
      <c r="B241" s="3">
        <v>253080</v>
      </c>
      <c r="C241" s="3" t="s">
        <v>208</v>
      </c>
      <c r="D241" s="3" t="s">
        <v>206</v>
      </c>
      <c r="E241" s="3" t="s">
        <v>207</v>
      </c>
      <c r="F241" s="3" t="s">
        <v>6</v>
      </c>
      <c r="G241" s="3" t="s">
        <v>24</v>
      </c>
      <c r="H241" s="3" t="s">
        <v>21</v>
      </c>
      <c r="I241" s="3" t="s">
        <v>22</v>
      </c>
      <c r="J241" s="3">
        <v>50202030</v>
      </c>
      <c r="K241" s="3" t="s">
        <v>937</v>
      </c>
      <c r="L241" s="3" t="s">
        <v>10</v>
      </c>
      <c r="M241" s="4">
        <v>14.5</v>
      </c>
      <c r="N241" s="6">
        <v>45656</v>
      </c>
      <c r="O241" s="4">
        <v>17.8</v>
      </c>
      <c r="P241" s="4">
        <f>IF(IFERROR(VLOOKUP(D241,'Adjustement coefficients'!J$3:K$51,2,FALSE),1)=0,1,IFERROR(VLOOKUP(D241,'Adjustement coefficients'!J$3:K$51,2,FALSE),1))</f>
        <v>1</v>
      </c>
      <c r="Q241" s="4">
        <f t="shared" si="15"/>
        <v>17.8</v>
      </c>
      <c r="R241" s="6">
        <v>45289</v>
      </c>
      <c r="S241" s="10"/>
      <c r="T241" s="11">
        <f t="shared" si="16"/>
        <v>-0.18539325842696633</v>
      </c>
      <c r="U241" s="5">
        <v>160073700</v>
      </c>
      <c r="V241" s="12">
        <f t="shared" si="17"/>
        <v>2321068650</v>
      </c>
      <c r="W241">
        <v>256</v>
      </c>
      <c r="X241" s="5">
        <v>15128</v>
      </c>
      <c r="Y241" s="5">
        <v>11519616</v>
      </c>
      <c r="Z241" s="4">
        <v>15386172.90000001</v>
      </c>
      <c r="AA241" s="4">
        <v>178357831.65000004</v>
      </c>
      <c r="AB241" s="13">
        <f t="shared" si="18"/>
        <v>7.1964451374585581</v>
      </c>
      <c r="AC241" s="5">
        <v>15141</v>
      </c>
      <c r="AD241" s="5">
        <v>14921956</v>
      </c>
      <c r="AE241" s="4">
        <v>19702456.620000023</v>
      </c>
      <c r="AF241" s="4">
        <v>228692138.95000005</v>
      </c>
      <c r="AG241" s="13">
        <f t="shared" si="19"/>
        <v>9.321928586644777</v>
      </c>
    </row>
    <row r="242" spans="1:33" x14ac:dyDescent="0.2">
      <c r="A242" s="3">
        <v>2166226</v>
      </c>
      <c r="B242" s="3">
        <v>253366</v>
      </c>
      <c r="C242" s="3" t="s">
        <v>658</v>
      </c>
      <c r="D242" s="3" t="s">
        <v>656</v>
      </c>
      <c r="E242" s="3" t="s">
        <v>657</v>
      </c>
      <c r="F242" s="3" t="s">
        <v>6</v>
      </c>
      <c r="G242" s="3" t="s">
        <v>24</v>
      </c>
      <c r="H242" s="3" t="s">
        <v>18</v>
      </c>
      <c r="I242" s="3" t="s">
        <v>22</v>
      </c>
      <c r="J242" s="3">
        <v>65103035</v>
      </c>
      <c r="K242" s="3" t="s">
        <v>912</v>
      </c>
      <c r="L242" s="3" t="s">
        <v>10</v>
      </c>
      <c r="M242" s="4">
        <v>1.55</v>
      </c>
      <c r="N242" s="6">
        <v>45656</v>
      </c>
      <c r="O242" s="4">
        <v>10.8</v>
      </c>
      <c r="P242" s="4">
        <f>IF(IFERROR(VLOOKUP(D242,'Adjustement coefficients'!J$3:K$51,2,FALSE),1)=0,1,IFERROR(VLOOKUP(D242,'Adjustement coefficients'!J$3:K$51,2,FALSE),1))</f>
        <v>1</v>
      </c>
      <c r="Q242" s="4">
        <f t="shared" si="15"/>
        <v>10.8</v>
      </c>
      <c r="R242" s="6">
        <v>45289</v>
      </c>
      <c r="S242" s="10"/>
      <c r="T242" s="11">
        <f t="shared" si="16"/>
        <v>-0.8564814814814814</v>
      </c>
      <c r="U242" s="5">
        <v>61168399</v>
      </c>
      <c r="V242" s="12">
        <f t="shared" si="17"/>
        <v>94811018.450000003</v>
      </c>
      <c r="W242">
        <v>256</v>
      </c>
      <c r="X242" s="5">
        <v>10687</v>
      </c>
      <c r="Y242" s="5">
        <v>19177477</v>
      </c>
      <c r="Z242" s="4">
        <v>8938015.6500000004</v>
      </c>
      <c r="AA242" s="4">
        <v>103770145.98999995</v>
      </c>
      <c r="AB242" s="13">
        <f t="shared" si="18"/>
        <v>31.351935498589722</v>
      </c>
      <c r="AC242" s="5">
        <v>10691</v>
      </c>
      <c r="AD242" s="5">
        <v>21283555</v>
      </c>
      <c r="AE242" s="4">
        <v>10840844.529999997</v>
      </c>
      <c r="AF242" s="4">
        <v>126204388.04000007</v>
      </c>
      <c r="AG242" s="13">
        <f t="shared" si="19"/>
        <v>34.795017276813148</v>
      </c>
    </row>
    <row r="243" spans="1:33" x14ac:dyDescent="0.2">
      <c r="A243" s="3">
        <v>2166227</v>
      </c>
      <c r="B243" s="3">
        <v>252441</v>
      </c>
      <c r="C243" s="3" t="s">
        <v>374</v>
      </c>
      <c r="D243" s="3" t="s">
        <v>372</v>
      </c>
      <c r="E243" s="3" t="s">
        <v>373</v>
      </c>
      <c r="F243" s="3" t="s">
        <v>6</v>
      </c>
      <c r="G243" s="3" t="s">
        <v>24</v>
      </c>
      <c r="H243" s="3" t="s">
        <v>21</v>
      </c>
      <c r="I243" s="3" t="s">
        <v>22</v>
      </c>
      <c r="J243" s="3">
        <v>15101010</v>
      </c>
      <c r="K243" s="3" t="s">
        <v>943</v>
      </c>
      <c r="L243" s="3" t="s">
        <v>10</v>
      </c>
      <c r="M243" s="4">
        <v>0.22</v>
      </c>
      <c r="N243" s="6">
        <v>45656</v>
      </c>
      <c r="O243" s="4">
        <v>0.55000000000000004</v>
      </c>
      <c r="P243" s="4">
        <f>IF(IFERROR(VLOOKUP(D243,'Adjustement coefficients'!J$3:K$51,2,FALSE),1)=0,1,IFERROR(VLOOKUP(D243,'Adjustement coefficients'!J$3:K$51,2,FALSE),1))</f>
        <v>1</v>
      </c>
      <c r="Q243" s="4">
        <f t="shared" si="15"/>
        <v>0.55000000000000004</v>
      </c>
      <c r="R243" s="6">
        <v>45289</v>
      </c>
      <c r="S243" s="10"/>
      <c r="T243" s="11">
        <f t="shared" si="16"/>
        <v>-0.60000000000000009</v>
      </c>
      <c r="U243" s="5">
        <v>1836328048</v>
      </c>
      <c r="V243" s="12">
        <f t="shared" si="17"/>
        <v>403992170.56</v>
      </c>
      <c r="W243">
        <v>256</v>
      </c>
      <c r="X243" s="5">
        <v>4125</v>
      </c>
      <c r="Y243" s="5">
        <v>74617328</v>
      </c>
      <c r="Z243" s="4">
        <v>2704931.32</v>
      </c>
      <c r="AA243" s="4">
        <v>31395125.230000012</v>
      </c>
      <c r="AB243" s="13">
        <f t="shared" si="18"/>
        <v>4.0633985894441889</v>
      </c>
      <c r="AC243" s="5">
        <v>4131</v>
      </c>
      <c r="AD243" s="5">
        <v>98074690</v>
      </c>
      <c r="AE243" s="4">
        <v>3639271.7300000023</v>
      </c>
      <c r="AF243" s="4">
        <v>42204648.349999994</v>
      </c>
      <c r="AG243" s="13">
        <f t="shared" si="19"/>
        <v>5.3408044443266061</v>
      </c>
    </row>
    <row r="244" spans="1:33" x14ac:dyDescent="0.2">
      <c r="A244" s="3">
        <v>2167902</v>
      </c>
      <c r="B244" s="3">
        <v>253293</v>
      </c>
      <c r="C244" s="3" t="s">
        <v>463</v>
      </c>
      <c r="D244" s="3" t="s">
        <v>461</v>
      </c>
      <c r="E244" s="3" t="s">
        <v>462</v>
      </c>
      <c r="F244" s="3" t="s">
        <v>6</v>
      </c>
      <c r="G244" s="3" t="s">
        <v>24</v>
      </c>
      <c r="H244" s="3" t="s">
        <v>21</v>
      </c>
      <c r="I244" s="3" t="s">
        <v>22</v>
      </c>
      <c r="J244" s="3">
        <v>40201010</v>
      </c>
      <c r="K244" s="3" t="s">
        <v>960</v>
      </c>
      <c r="L244" s="3" t="s">
        <v>10</v>
      </c>
      <c r="M244" s="4">
        <v>14.5</v>
      </c>
      <c r="N244" s="6">
        <v>45656</v>
      </c>
      <c r="O244" s="4">
        <v>13.95</v>
      </c>
      <c r="P244" s="4">
        <f>IF(IFERROR(VLOOKUP(D244,'Adjustement coefficients'!J$3:K$51,2,FALSE),1)=0,1,IFERROR(VLOOKUP(D244,'Adjustement coefficients'!J$3:K$51,2,FALSE),1))</f>
        <v>1</v>
      </c>
      <c r="Q244" s="4">
        <f t="shared" si="15"/>
        <v>13.95</v>
      </c>
      <c r="R244" s="6">
        <v>45289</v>
      </c>
      <c r="S244" s="10"/>
      <c r="T244" s="11">
        <f t="shared" si="16"/>
        <v>3.9426523297491092E-2</v>
      </c>
      <c r="U244" s="5">
        <v>58034676</v>
      </c>
      <c r="V244" s="12">
        <f t="shared" si="17"/>
        <v>841502802</v>
      </c>
      <c r="W244">
        <v>256</v>
      </c>
      <c r="X244" s="5">
        <v>278</v>
      </c>
      <c r="Y244" s="5">
        <v>163821</v>
      </c>
      <c r="Z244" s="4">
        <v>168691.90000000002</v>
      </c>
      <c r="AA244" s="4">
        <v>1960336.9</v>
      </c>
      <c r="AB244" s="13">
        <f t="shared" si="18"/>
        <v>0.2822812347569581</v>
      </c>
      <c r="AC244" s="5">
        <v>303</v>
      </c>
      <c r="AD244" s="5">
        <v>516197</v>
      </c>
      <c r="AE244" s="4">
        <v>550911.48999999987</v>
      </c>
      <c r="AF244" s="4">
        <v>6441794.7000000011</v>
      </c>
      <c r="AG244" s="13">
        <f t="shared" si="19"/>
        <v>0.88946305136604875</v>
      </c>
    </row>
    <row r="245" spans="1:33" x14ac:dyDescent="0.2">
      <c r="A245" s="3">
        <v>2170823</v>
      </c>
      <c r="B245" s="3">
        <v>253403</v>
      </c>
      <c r="C245" s="3" t="s">
        <v>100</v>
      </c>
      <c r="D245" s="3" t="s">
        <v>98</v>
      </c>
      <c r="E245" s="3" t="s">
        <v>99</v>
      </c>
      <c r="F245" s="3" t="s">
        <v>6</v>
      </c>
      <c r="G245" s="3" t="s">
        <v>24</v>
      </c>
      <c r="H245" s="3" t="s">
        <v>21</v>
      </c>
      <c r="I245" s="3" t="s">
        <v>22</v>
      </c>
      <c r="J245" s="3">
        <v>45102010</v>
      </c>
      <c r="K245" s="3" t="s">
        <v>915</v>
      </c>
      <c r="L245" s="3" t="s">
        <v>10</v>
      </c>
      <c r="M245" s="4">
        <v>69.5</v>
      </c>
      <c r="N245" s="6">
        <v>45656</v>
      </c>
      <c r="O245" s="4">
        <v>63.5</v>
      </c>
      <c r="P245" s="4">
        <f>IF(IFERROR(VLOOKUP(D245,'Adjustement coefficients'!J$3:K$51,2,FALSE),1)=0,1,IFERROR(VLOOKUP(D245,'Adjustement coefficients'!J$3:K$51,2,FALSE),1))</f>
        <v>1</v>
      </c>
      <c r="Q245" s="4">
        <f t="shared" si="15"/>
        <v>63.5</v>
      </c>
      <c r="R245" s="6">
        <v>45289</v>
      </c>
      <c r="S245" s="10"/>
      <c r="T245" s="11">
        <f t="shared" si="16"/>
        <v>9.4488188976377951E-2</v>
      </c>
      <c r="U245" s="5">
        <v>31876653</v>
      </c>
      <c r="V245" s="12">
        <f t="shared" si="17"/>
        <v>2215427383.5</v>
      </c>
      <c r="W245">
        <v>256</v>
      </c>
      <c r="X245" s="5">
        <v>2304</v>
      </c>
      <c r="Y245" s="5">
        <v>1292768</v>
      </c>
      <c r="Z245" s="4">
        <v>6111124.1699999971</v>
      </c>
      <c r="AA245" s="4">
        <v>71229401.800000012</v>
      </c>
      <c r="AB245" s="13">
        <f t="shared" si="18"/>
        <v>4.0555324299574362</v>
      </c>
      <c r="AC245" s="5">
        <v>2305</v>
      </c>
      <c r="AD245" s="5">
        <v>1299168</v>
      </c>
      <c r="AE245" s="4">
        <v>6144360.5199999977</v>
      </c>
      <c r="AF245" s="4">
        <v>71607001.800000012</v>
      </c>
      <c r="AG245" s="13">
        <f t="shared" si="19"/>
        <v>4.0756098201401514</v>
      </c>
    </row>
    <row r="246" spans="1:33" x14ac:dyDescent="0.2">
      <c r="A246" s="3">
        <v>2171403</v>
      </c>
      <c r="B246" s="3">
        <v>245093</v>
      </c>
      <c r="C246" s="3" t="s">
        <v>612</v>
      </c>
      <c r="D246" s="3" t="s">
        <v>610</v>
      </c>
      <c r="E246" s="3" t="s">
        <v>611</v>
      </c>
      <c r="F246" s="3" t="s">
        <v>6</v>
      </c>
      <c r="G246" s="3" t="s">
        <v>11</v>
      </c>
      <c r="H246" s="3" t="s">
        <v>21</v>
      </c>
      <c r="I246" s="3" t="s">
        <v>8</v>
      </c>
      <c r="J246" s="3">
        <v>65101010</v>
      </c>
      <c r="K246" s="3" t="s">
        <v>917</v>
      </c>
      <c r="L246" s="3" t="s">
        <v>10</v>
      </c>
      <c r="M246" s="4">
        <v>0.9</v>
      </c>
      <c r="N246" s="6">
        <v>45656</v>
      </c>
      <c r="O246" s="4">
        <v>3.375</v>
      </c>
      <c r="P246" s="4">
        <f>IF(IFERROR(VLOOKUP(D246,'Adjustement coefficients'!J$3:K$51,2,FALSE),1)=0,1,IFERROR(VLOOKUP(D246,'Adjustement coefficients'!J$3:K$51,2,FALSE),1))</f>
        <v>1</v>
      </c>
      <c r="Q246" s="4">
        <f t="shared" si="15"/>
        <v>3.375</v>
      </c>
      <c r="R246" s="6">
        <v>45289</v>
      </c>
      <c r="S246" s="10"/>
      <c r="T246" s="11">
        <f t="shared" si="16"/>
        <v>-0.73333333333333339</v>
      </c>
      <c r="U246" s="5">
        <v>280007384</v>
      </c>
      <c r="V246" s="12">
        <f t="shared" si="17"/>
        <v>252006645.59999999</v>
      </c>
      <c r="W246">
        <v>256</v>
      </c>
      <c r="X246" s="5">
        <v>24832</v>
      </c>
      <c r="Y246" s="5">
        <v>130962421</v>
      </c>
      <c r="Z246" s="4">
        <v>19103136.939999979</v>
      </c>
      <c r="AA246" s="4">
        <v>220729771.73000002</v>
      </c>
      <c r="AB246" s="13">
        <f t="shared" si="18"/>
        <v>46.771059794623135</v>
      </c>
      <c r="AC246" s="5">
        <v>24838</v>
      </c>
      <c r="AD246" s="5">
        <v>133246951</v>
      </c>
      <c r="AE246" s="4">
        <v>19566823.609999973</v>
      </c>
      <c r="AF246" s="4">
        <v>226027805.20000002</v>
      </c>
      <c r="AG246" s="13">
        <f t="shared" si="19"/>
        <v>47.58694185007635</v>
      </c>
    </row>
    <row r="247" spans="1:33" x14ac:dyDescent="0.2">
      <c r="A247" s="3">
        <v>2172325</v>
      </c>
      <c r="B247" s="3">
        <v>253419</v>
      </c>
      <c r="C247" s="3" t="s">
        <v>732</v>
      </c>
      <c r="D247" s="3" t="s">
        <v>730</v>
      </c>
      <c r="E247" s="3" t="s">
        <v>731</v>
      </c>
      <c r="F247" s="3" t="s">
        <v>6</v>
      </c>
      <c r="G247" s="3" t="s">
        <v>24</v>
      </c>
      <c r="H247" s="3" t="s">
        <v>21</v>
      </c>
      <c r="I247" s="3" t="s">
        <v>22</v>
      </c>
      <c r="J247" s="3">
        <v>65101010</v>
      </c>
      <c r="K247" s="3" t="s">
        <v>917</v>
      </c>
      <c r="L247" s="3" t="s">
        <v>10</v>
      </c>
      <c r="M247" s="4">
        <v>1.06</v>
      </c>
      <c r="N247" s="6">
        <v>45656</v>
      </c>
      <c r="O247" s="4">
        <v>0.61</v>
      </c>
      <c r="P247" s="4">
        <f>IF(IFERROR(VLOOKUP(D247,'Adjustement coefficients'!J$3:K$51,2,FALSE),1)=0,1,IFERROR(VLOOKUP(D247,'Adjustement coefficients'!J$3:K$51,2,FALSE),1))</f>
        <v>1</v>
      </c>
      <c r="Q247" s="4">
        <f t="shared" si="15"/>
        <v>0.61</v>
      </c>
      <c r="R247" s="6">
        <v>45289</v>
      </c>
      <c r="S247" s="10"/>
      <c r="T247" s="11">
        <f t="shared" si="16"/>
        <v>0.73770491803278704</v>
      </c>
      <c r="U247" s="5">
        <v>120270960</v>
      </c>
      <c r="V247" s="12">
        <f t="shared" si="17"/>
        <v>127487217.60000001</v>
      </c>
      <c r="W247">
        <v>256</v>
      </c>
      <c r="X247" s="5">
        <v>6018</v>
      </c>
      <c r="Y247" s="5">
        <v>51742817</v>
      </c>
      <c r="Z247" s="4">
        <v>4078710.6699999995</v>
      </c>
      <c r="AA247" s="4">
        <v>47516279.049999982</v>
      </c>
      <c r="AB247" s="13">
        <f t="shared" si="18"/>
        <v>43.021870782439919</v>
      </c>
      <c r="AC247" s="5">
        <v>6018</v>
      </c>
      <c r="AD247" s="5">
        <v>51742817</v>
      </c>
      <c r="AE247" s="4">
        <v>4078710.6699999995</v>
      </c>
      <c r="AF247" s="4">
        <v>47516279.049999982</v>
      </c>
      <c r="AG247" s="13">
        <f t="shared" si="19"/>
        <v>43.021870782439919</v>
      </c>
    </row>
    <row r="248" spans="1:33" x14ac:dyDescent="0.2">
      <c r="A248" s="3">
        <v>2174920</v>
      </c>
      <c r="B248" s="3">
        <v>253404</v>
      </c>
      <c r="C248" s="3" t="s">
        <v>97</v>
      </c>
      <c r="D248" s="3" t="s">
        <v>95</v>
      </c>
      <c r="E248" s="3" t="s">
        <v>96</v>
      </c>
      <c r="F248" s="3" t="s">
        <v>6</v>
      </c>
      <c r="G248" s="3" t="s">
        <v>24</v>
      </c>
      <c r="H248" s="3" t="s">
        <v>21</v>
      </c>
      <c r="I248" s="3" t="s">
        <v>22</v>
      </c>
      <c r="J248" s="3">
        <v>45102020</v>
      </c>
      <c r="K248" s="3" t="s">
        <v>921</v>
      </c>
      <c r="L248" s="3" t="s">
        <v>10</v>
      </c>
      <c r="M248" s="4">
        <v>1.83</v>
      </c>
      <c r="N248" s="6">
        <v>45656</v>
      </c>
      <c r="O248" s="4">
        <v>10.5</v>
      </c>
      <c r="P248" s="4">
        <f>IF(IFERROR(VLOOKUP(D248,'Adjustement coefficients'!J$3:K$51,2,FALSE),1)=0,1,IFERROR(VLOOKUP(D248,'Adjustement coefficients'!J$3:K$51,2,FALSE),1))</f>
        <v>1</v>
      </c>
      <c r="Q248" s="4">
        <f t="shared" si="15"/>
        <v>10.5</v>
      </c>
      <c r="R248" s="6">
        <v>45289</v>
      </c>
      <c r="S248" s="10"/>
      <c r="T248" s="11">
        <f t="shared" si="16"/>
        <v>-0.82571428571428573</v>
      </c>
      <c r="U248" s="5">
        <v>25369552</v>
      </c>
      <c r="V248" s="12">
        <f t="shared" si="17"/>
        <v>46426280.160000004</v>
      </c>
      <c r="W248">
        <v>256</v>
      </c>
      <c r="X248" s="5">
        <v>4666</v>
      </c>
      <c r="Y248" s="5">
        <v>12568520</v>
      </c>
      <c r="Z248" s="4">
        <v>3738806.7000000007</v>
      </c>
      <c r="AA248" s="4">
        <v>43901086.980000004</v>
      </c>
      <c r="AB248" s="13">
        <f t="shared" si="18"/>
        <v>49.541749889789145</v>
      </c>
      <c r="AC248" s="5">
        <v>4670</v>
      </c>
      <c r="AD248" s="5">
        <v>12683520</v>
      </c>
      <c r="AE248" s="4">
        <v>3764235.0300000007</v>
      </c>
      <c r="AF248" s="4">
        <v>44201636.980000004</v>
      </c>
      <c r="AG248" s="13">
        <f t="shared" si="19"/>
        <v>49.995049183367527</v>
      </c>
    </row>
    <row r="249" spans="1:33" x14ac:dyDescent="0.2">
      <c r="A249" s="3">
        <v>2177916</v>
      </c>
      <c r="B249" s="3">
        <v>253461</v>
      </c>
      <c r="C249" s="3" t="s">
        <v>667</v>
      </c>
      <c r="D249" s="3" t="s">
        <v>665</v>
      </c>
      <c r="E249" s="3" t="s">
        <v>666</v>
      </c>
      <c r="F249" s="3" t="s">
        <v>6</v>
      </c>
      <c r="G249" s="3" t="s">
        <v>11</v>
      </c>
      <c r="H249" s="3" t="s">
        <v>21</v>
      </c>
      <c r="I249" s="3" t="s">
        <v>8</v>
      </c>
      <c r="J249" s="3">
        <v>55102010</v>
      </c>
      <c r="K249" s="3" t="s">
        <v>971</v>
      </c>
      <c r="L249" s="3" t="s">
        <v>10</v>
      </c>
      <c r="M249" s="4">
        <v>76.3</v>
      </c>
      <c r="N249" s="6">
        <v>45656</v>
      </c>
      <c r="O249" s="4">
        <v>79.900000000000006</v>
      </c>
      <c r="P249" s="4">
        <f>IF(IFERROR(VLOOKUP(D249,'Adjustement coefficients'!J$3:K$51,2,FALSE),1)=0,1,IFERROR(VLOOKUP(D249,'Adjustement coefficients'!J$3:K$51,2,FALSE),1))</f>
        <v>1</v>
      </c>
      <c r="Q249" s="4">
        <f t="shared" si="15"/>
        <v>79.900000000000006</v>
      </c>
      <c r="R249" s="6">
        <v>45289</v>
      </c>
      <c r="S249" s="10"/>
      <c r="T249" s="11">
        <f t="shared" si="16"/>
        <v>-4.5056320400500727E-2</v>
      </c>
      <c r="U249" s="5">
        <v>37085092</v>
      </c>
      <c r="V249" s="12">
        <f t="shared" si="17"/>
        <v>2829592519.5999999</v>
      </c>
      <c r="W249">
        <v>256</v>
      </c>
      <c r="X249" s="5">
        <v>81738</v>
      </c>
      <c r="Y249" s="5">
        <v>24132904</v>
      </c>
      <c r="Z249" s="4">
        <v>153741676.02999997</v>
      </c>
      <c r="AA249" s="4">
        <v>1786532362.9000001</v>
      </c>
      <c r="AB249" s="13">
        <f t="shared" si="18"/>
        <v>65.074407797073818</v>
      </c>
      <c r="AC249" s="5">
        <v>81751</v>
      </c>
      <c r="AD249" s="5">
        <v>26863649</v>
      </c>
      <c r="AE249" s="4">
        <v>171085291.97999999</v>
      </c>
      <c r="AF249" s="4">
        <v>1983459174.7999997</v>
      </c>
      <c r="AG249" s="13">
        <f t="shared" si="19"/>
        <v>72.437865328741808</v>
      </c>
    </row>
    <row r="250" spans="1:33" x14ac:dyDescent="0.2">
      <c r="A250" s="3">
        <v>2184211</v>
      </c>
      <c r="B250" s="3">
        <v>253727</v>
      </c>
      <c r="C250" s="3" t="s">
        <v>347</v>
      </c>
      <c r="D250" s="3" t="s">
        <v>345</v>
      </c>
      <c r="E250" s="3" t="s">
        <v>346</v>
      </c>
      <c r="F250" s="3" t="s">
        <v>6</v>
      </c>
      <c r="G250" s="3" t="s">
        <v>24</v>
      </c>
      <c r="H250" s="3" t="s">
        <v>21</v>
      </c>
      <c r="I250" s="3" t="s">
        <v>22</v>
      </c>
      <c r="J250" s="3">
        <v>50206030</v>
      </c>
      <c r="K250" s="3" t="s">
        <v>905</v>
      </c>
      <c r="L250" s="3" t="s">
        <v>10</v>
      </c>
      <c r="M250" s="4">
        <v>6.28</v>
      </c>
      <c r="N250" s="6">
        <v>45656</v>
      </c>
      <c r="O250" s="4">
        <v>9.3000000000000007</v>
      </c>
      <c r="P250" s="4">
        <f>IF(IFERROR(VLOOKUP(D250,'Adjustement coefficients'!J$3:K$51,2,FALSE),1)=0,1,IFERROR(VLOOKUP(D250,'Adjustement coefficients'!J$3:K$51,2,FALSE),1))</f>
        <v>1</v>
      </c>
      <c r="Q250" s="4">
        <f t="shared" si="15"/>
        <v>9.3000000000000007</v>
      </c>
      <c r="R250" s="6">
        <v>45289</v>
      </c>
      <c r="S250" s="10"/>
      <c r="T250" s="11">
        <f t="shared" si="16"/>
        <v>-0.32473118279569896</v>
      </c>
      <c r="U250" s="5">
        <v>35000000</v>
      </c>
      <c r="V250" s="12">
        <f t="shared" si="17"/>
        <v>219800000</v>
      </c>
      <c r="W250">
        <v>256</v>
      </c>
      <c r="X250" s="5">
        <v>7863</v>
      </c>
      <c r="Y250" s="5">
        <v>10911355</v>
      </c>
      <c r="Z250" s="4">
        <v>8731125.8299999982</v>
      </c>
      <c r="AA250" s="4">
        <v>101185546.17000009</v>
      </c>
      <c r="AB250" s="13">
        <f t="shared" si="18"/>
        <v>31.1753</v>
      </c>
      <c r="AC250" s="5">
        <v>7864</v>
      </c>
      <c r="AD250" s="5">
        <v>14378184</v>
      </c>
      <c r="AE250" s="4">
        <v>11259690.499999998</v>
      </c>
      <c r="AF250" s="4">
        <v>130653592.67000009</v>
      </c>
      <c r="AG250" s="13">
        <f t="shared" si="19"/>
        <v>41.080525714285713</v>
      </c>
    </row>
    <row r="251" spans="1:33" x14ac:dyDescent="0.2">
      <c r="A251" s="3">
        <v>2207118</v>
      </c>
      <c r="B251" s="3">
        <v>253925</v>
      </c>
      <c r="C251" s="3" t="s">
        <v>330</v>
      </c>
      <c r="D251" s="3" t="s">
        <v>328</v>
      </c>
      <c r="E251" s="3" t="s">
        <v>329</v>
      </c>
      <c r="F251" s="3" t="s">
        <v>6</v>
      </c>
      <c r="G251" s="3" t="s">
        <v>24</v>
      </c>
      <c r="H251" s="3" t="s">
        <v>21</v>
      </c>
      <c r="I251" s="3" t="s">
        <v>22</v>
      </c>
      <c r="J251" s="3">
        <v>55102000</v>
      </c>
      <c r="K251" s="3" t="s">
        <v>953</v>
      </c>
      <c r="L251" s="3" t="s">
        <v>10</v>
      </c>
      <c r="M251" s="4">
        <v>3.3</v>
      </c>
      <c r="N251" s="6">
        <v>45656</v>
      </c>
      <c r="O251" s="4">
        <v>5.96</v>
      </c>
      <c r="P251" s="4">
        <f>IF(IFERROR(VLOOKUP(D251,'Adjustement coefficients'!J$3:K$51,2,FALSE),1)=0,1,IFERROR(VLOOKUP(D251,'Adjustement coefficients'!J$3:K$51,2,FALSE),1))</f>
        <v>1</v>
      </c>
      <c r="Q251" s="4">
        <f t="shared" si="15"/>
        <v>5.96</v>
      </c>
      <c r="R251" s="6">
        <v>45289</v>
      </c>
      <c r="S251" s="10"/>
      <c r="T251" s="11">
        <f t="shared" si="16"/>
        <v>-0.44630872483221479</v>
      </c>
      <c r="U251" s="5">
        <v>14626400</v>
      </c>
      <c r="V251" s="12">
        <f t="shared" si="17"/>
        <v>48267120</v>
      </c>
      <c r="W251">
        <v>256</v>
      </c>
      <c r="X251" s="5">
        <v>13563</v>
      </c>
      <c r="Y251" s="5">
        <v>15693413</v>
      </c>
      <c r="Z251" s="4">
        <v>9128976.0400000084</v>
      </c>
      <c r="AA251" s="4">
        <v>104357154.55000004</v>
      </c>
      <c r="AB251" s="13">
        <f t="shared" si="18"/>
        <v>107.29511704862441</v>
      </c>
      <c r="AC251" s="5">
        <v>13563</v>
      </c>
      <c r="AD251" s="5">
        <v>15693413</v>
      </c>
      <c r="AE251" s="4">
        <v>9128976.0400000084</v>
      </c>
      <c r="AF251" s="4">
        <v>104357154.55000004</v>
      </c>
      <c r="AG251" s="13">
        <f t="shared" si="19"/>
        <v>107.29511704862441</v>
      </c>
    </row>
    <row r="252" spans="1:33" x14ac:dyDescent="0.2">
      <c r="A252" s="3">
        <v>2210092</v>
      </c>
      <c r="B252" s="3">
        <v>254097</v>
      </c>
      <c r="C252" s="3" t="s">
        <v>410</v>
      </c>
      <c r="D252" s="3" t="s">
        <v>408</v>
      </c>
      <c r="E252" s="3" t="s">
        <v>409</v>
      </c>
      <c r="F252" s="3" t="s">
        <v>6</v>
      </c>
      <c r="G252" s="3" t="s">
        <v>24</v>
      </c>
      <c r="H252" s="3" t="s">
        <v>21</v>
      </c>
      <c r="I252" s="3" t="s">
        <v>22</v>
      </c>
      <c r="J252" s="3">
        <v>60102020</v>
      </c>
      <c r="K252" s="3" t="s">
        <v>935</v>
      </c>
      <c r="L252" s="3" t="s">
        <v>10</v>
      </c>
      <c r="M252" s="4">
        <v>47.8</v>
      </c>
      <c r="N252" s="6">
        <v>45656</v>
      </c>
      <c r="O252" s="4">
        <v>43.2</v>
      </c>
      <c r="P252" s="4">
        <f>IF(IFERROR(VLOOKUP(D252,'Adjustement coefficients'!J$3:K$51,2,FALSE),1)=0,1,IFERROR(VLOOKUP(D252,'Adjustement coefficients'!J$3:K$51,2,FALSE),1))</f>
        <v>1</v>
      </c>
      <c r="Q252" s="4">
        <f t="shared" si="15"/>
        <v>43.2</v>
      </c>
      <c r="R252" s="6">
        <v>45289</v>
      </c>
      <c r="S252" s="10"/>
      <c r="T252" s="11">
        <f t="shared" si="16"/>
        <v>0.10648148148148134</v>
      </c>
      <c r="U252" s="5">
        <v>39144258</v>
      </c>
      <c r="V252" s="12">
        <f t="shared" si="17"/>
        <v>1871095532.3999999</v>
      </c>
      <c r="W252">
        <v>256</v>
      </c>
      <c r="X252" s="5">
        <v>1277</v>
      </c>
      <c r="Y252" s="5">
        <v>839467</v>
      </c>
      <c r="Z252" s="4">
        <v>3505814.2699999996</v>
      </c>
      <c r="AA252" s="4">
        <v>40577077.899999999</v>
      </c>
      <c r="AB252" s="13">
        <f t="shared" si="18"/>
        <v>2.144546972891912</v>
      </c>
      <c r="AC252" s="5">
        <v>1282</v>
      </c>
      <c r="AD252" s="5">
        <v>1029169</v>
      </c>
      <c r="AE252" s="4">
        <v>4270434.0999999987</v>
      </c>
      <c r="AF252" s="4">
        <v>49467996.899999991</v>
      </c>
      <c r="AG252" s="13">
        <f t="shared" si="19"/>
        <v>2.6291697750408245</v>
      </c>
    </row>
    <row r="253" spans="1:33" x14ac:dyDescent="0.2">
      <c r="A253" s="3">
        <v>2215442</v>
      </c>
      <c r="B253" s="3">
        <v>254189</v>
      </c>
      <c r="C253" s="3" t="s">
        <v>815</v>
      </c>
      <c r="D253" s="3" t="s">
        <v>813</v>
      </c>
      <c r="E253" s="3" t="s">
        <v>814</v>
      </c>
      <c r="F253" s="3" t="s">
        <v>6</v>
      </c>
      <c r="G253" s="3" t="s">
        <v>11</v>
      </c>
      <c r="H253" s="3" t="s">
        <v>21</v>
      </c>
      <c r="I253" s="3" t="s">
        <v>8</v>
      </c>
      <c r="J253" s="3">
        <v>55101000</v>
      </c>
      <c r="K253" s="3" t="s">
        <v>973</v>
      </c>
      <c r="L253" s="3" t="s">
        <v>10</v>
      </c>
      <c r="M253" s="4">
        <v>3.25</v>
      </c>
      <c r="N253" s="6">
        <v>45656</v>
      </c>
      <c r="O253" s="4">
        <v>8.3000000000000007</v>
      </c>
      <c r="P253" s="4">
        <f>IF(IFERROR(VLOOKUP(D253,'Adjustement coefficients'!J$3:K$51,2,FALSE),1)=0,1,IFERROR(VLOOKUP(D253,'Adjustement coefficients'!J$3:K$51,2,FALSE),1))</f>
        <v>1</v>
      </c>
      <c r="Q253" s="4">
        <f t="shared" si="15"/>
        <v>8.3000000000000007</v>
      </c>
      <c r="R253" s="6">
        <v>45289</v>
      </c>
      <c r="S253" s="10"/>
      <c r="T253" s="11">
        <f t="shared" si="16"/>
        <v>-0.60843373493975905</v>
      </c>
      <c r="U253" s="5">
        <v>127462233</v>
      </c>
      <c r="V253" s="12">
        <f t="shared" si="17"/>
        <v>414252257.25</v>
      </c>
      <c r="W253">
        <v>256</v>
      </c>
      <c r="X253" s="5">
        <v>4393</v>
      </c>
      <c r="Y253" s="5">
        <v>8374930</v>
      </c>
      <c r="Z253" s="4">
        <v>3931979.4299999988</v>
      </c>
      <c r="AA253" s="4">
        <v>45658623.740000002</v>
      </c>
      <c r="AB253" s="13">
        <f t="shared" si="18"/>
        <v>6.5705188139925337</v>
      </c>
      <c r="AC253" s="5">
        <v>4399</v>
      </c>
      <c r="AD253" s="5">
        <v>9262442</v>
      </c>
      <c r="AE253" s="4">
        <v>4358739.2199999988</v>
      </c>
      <c r="AF253" s="4">
        <v>50578437.339999996</v>
      </c>
      <c r="AG253" s="13">
        <f t="shared" si="19"/>
        <v>7.26681290763202</v>
      </c>
    </row>
    <row r="254" spans="1:33" x14ac:dyDescent="0.2">
      <c r="A254" s="3">
        <v>2226853</v>
      </c>
      <c r="B254" s="3">
        <v>254218</v>
      </c>
      <c r="C254" s="3" t="s">
        <v>542</v>
      </c>
      <c r="D254" s="3" t="s">
        <v>1011</v>
      </c>
      <c r="E254" s="3" t="s">
        <v>541</v>
      </c>
      <c r="F254" s="3" t="s">
        <v>6</v>
      </c>
      <c r="G254" s="3" t="s">
        <v>17</v>
      </c>
      <c r="H254" s="3" t="s">
        <v>21</v>
      </c>
      <c r="I254" s="3" t="s">
        <v>15</v>
      </c>
      <c r="J254" s="3">
        <v>40501010</v>
      </c>
      <c r="K254" s="3" t="s">
        <v>950</v>
      </c>
      <c r="L254" s="3" t="s">
        <v>10</v>
      </c>
      <c r="M254" s="4">
        <v>3.9950000000000001</v>
      </c>
      <c r="N254" s="6">
        <v>45656</v>
      </c>
      <c r="O254" s="4">
        <v>12.1</v>
      </c>
      <c r="P254" s="4">
        <f>IF(IFERROR(VLOOKUP(D254,'Adjustement coefficients'!J$3:K$51,2,FALSE),1)=0,1,IFERROR(VLOOKUP(D254,'Adjustement coefficients'!J$3:K$51,2,FALSE),1))</f>
        <v>1</v>
      </c>
      <c r="Q254" s="4">
        <f t="shared" si="15"/>
        <v>12.1</v>
      </c>
      <c r="R254" s="6">
        <v>45289</v>
      </c>
      <c r="S254" s="10"/>
      <c r="T254" s="11">
        <f t="shared" si="16"/>
        <v>-0.66983471074380174</v>
      </c>
      <c r="U254" s="5">
        <v>147802416</v>
      </c>
      <c r="V254" s="12">
        <f t="shared" si="17"/>
        <v>590470651.91999996</v>
      </c>
      <c r="W254">
        <v>256</v>
      </c>
      <c r="X254" s="5">
        <v>63205</v>
      </c>
      <c r="Y254" s="5">
        <v>208479302</v>
      </c>
      <c r="Z254" s="4">
        <v>93367916.610000104</v>
      </c>
      <c r="AA254" s="4">
        <v>1079424398.1699994</v>
      </c>
      <c r="AB254" s="13">
        <f t="shared" si="18"/>
        <v>141.05270241320008</v>
      </c>
      <c r="AC254" s="5">
        <v>63237</v>
      </c>
      <c r="AD254" s="5">
        <v>214452198</v>
      </c>
      <c r="AE254" s="4">
        <v>97762564.250000119</v>
      </c>
      <c r="AF254" s="4">
        <v>1129997432.96</v>
      </c>
      <c r="AG254" s="13">
        <f t="shared" si="19"/>
        <v>145.09383797894074</v>
      </c>
    </row>
    <row r="255" spans="1:33" x14ac:dyDescent="0.2">
      <c r="A255" s="3">
        <v>2229423</v>
      </c>
      <c r="B255" s="3">
        <v>254302</v>
      </c>
      <c r="C255" s="3" t="s">
        <v>241</v>
      </c>
      <c r="D255" s="3" t="s">
        <v>239</v>
      </c>
      <c r="E255" s="3" t="s">
        <v>240</v>
      </c>
      <c r="F255" s="3" t="s">
        <v>6</v>
      </c>
      <c r="G255" s="3" t="s">
        <v>24</v>
      </c>
      <c r="H255" s="3" t="s">
        <v>21</v>
      </c>
      <c r="I255" s="3" t="s">
        <v>22</v>
      </c>
      <c r="J255" s="3">
        <v>55201020</v>
      </c>
      <c r="K255" s="3" t="s">
        <v>934</v>
      </c>
      <c r="L255" s="3" t="s">
        <v>10</v>
      </c>
      <c r="M255" s="4">
        <v>5.3</v>
      </c>
      <c r="N255" s="6">
        <v>45656</v>
      </c>
      <c r="O255" s="4">
        <v>8.16</v>
      </c>
      <c r="P255" s="4">
        <f>IF(IFERROR(VLOOKUP(D255,'Adjustement coefficients'!J$3:K$51,2,FALSE),1)=0,1,IFERROR(VLOOKUP(D255,'Adjustement coefficients'!J$3:K$51,2,FALSE),1))</f>
        <v>1</v>
      </c>
      <c r="Q255" s="4">
        <f t="shared" si="15"/>
        <v>8.16</v>
      </c>
      <c r="R255" s="6">
        <v>45289</v>
      </c>
      <c r="S255" s="10"/>
      <c r="T255" s="11">
        <f t="shared" si="16"/>
        <v>-0.3504901960784314</v>
      </c>
      <c r="U255" s="5">
        <v>53627977</v>
      </c>
      <c r="V255" s="12">
        <f t="shared" si="17"/>
        <v>284228278.09999996</v>
      </c>
      <c r="W255">
        <v>256</v>
      </c>
      <c r="X255" s="5">
        <v>11193</v>
      </c>
      <c r="Y255" s="5">
        <v>19078611</v>
      </c>
      <c r="Z255" s="4">
        <v>10486417.939999998</v>
      </c>
      <c r="AA255" s="4">
        <v>121715608.91000001</v>
      </c>
      <c r="AB255" s="13">
        <f t="shared" si="18"/>
        <v>35.575854371683647</v>
      </c>
      <c r="AC255" s="5">
        <v>11195</v>
      </c>
      <c r="AD255" s="5">
        <v>19977639</v>
      </c>
      <c r="AE255" s="4">
        <v>10886613.469999999</v>
      </c>
      <c r="AF255" s="4">
        <v>126340651.71000001</v>
      </c>
      <c r="AG255" s="13">
        <f t="shared" si="19"/>
        <v>37.252270396103135</v>
      </c>
    </row>
    <row r="256" spans="1:33" x14ac:dyDescent="0.2">
      <c r="A256" s="3">
        <v>2231612</v>
      </c>
      <c r="B256" s="3">
        <v>254222</v>
      </c>
      <c r="C256" s="3" t="s">
        <v>382</v>
      </c>
      <c r="D256" s="3" t="s">
        <v>380</v>
      </c>
      <c r="E256" s="3" t="s">
        <v>381</v>
      </c>
      <c r="F256" s="3" t="s">
        <v>6</v>
      </c>
      <c r="G256" s="3" t="s">
        <v>24</v>
      </c>
      <c r="H256" s="3" t="s">
        <v>21</v>
      </c>
      <c r="I256" s="3" t="s">
        <v>22</v>
      </c>
      <c r="J256" s="3">
        <v>60102010</v>
      </c>
      <c r="K256" s="3" t="s">
        <v>946</v>
      </c>
      <c r="L256" s="3" t="s">
        <v>10</v>
      </c>
      <c r="M256" s="4">
        <v>0.18</v>
      </c>
      <c r="N256" s="6">
        <v>45656</v>
      </c>
      <c r="O256" s="4">
        <v>0.36499999999999999</v>
      </c>
      <c r="P256" s="4">
        <f>IF(IFERROR(VLOOKUP(D256,'Adjustement coefficients'!J$3:K$51,2,FALSE),1)=0,1,IFERROR(VLOOKUP(D256,'Adjustement coefficients'!J$3:K$51,2,FALSE),1))</f>
        <v>1</v>
      </c>
      <c r="Q256" s="4">
        <f t="shared" si="15"/>
        <v>0.36499999999999999</v>
      </c>
      <c r="R256" s="6">
        <v>45289</v>
      </c>
      <c r="S256" s="10"/>
      <c r="T256" s="11">
        <f t="shared" si="16"/>
        <v>-0.50684931506849318</v>
      </c>
      <c r="U256" s="5">
        <v>107041667</v>
      </c>
      <c r="V256" s="12">
        <f t="shared" si="17"/>
        <v>19267500.059999999</v>
      </c>
      <c r="W256">
        <v>256</v>
      </c>
      <c r="X256" s="5">
        <v>9607</v>
      </c>
      <c r="Y256" s="5">
        <v>68210010</v>
      </c>
      <c r="Z256" s="4">
        <v>2012025.1299999997</v>
      </c>
      <c r="AA256" s="4">
        <v>23225991.31000001</v>
      </c>
      <c r="AB256" s="13">
        <f t="shared" si="18"/>
        <v>63.722858501446922</v>
      </c>
      <c r="AC256" s="5">
        <v>9607</v>
      </c>
      <c r="AD256" s="5">
        <v>68210010</v>
      </c>
      <c r="AE256" s="4">
        <v>2012025.1299999997</v>
      </c>
      <c r="AF256" s="4">
        <v>23225991.31000001</v>
      </c>
      <c r="AG256" s="13">
        <f t="shared" si="19"/>
        <v>63.722858501446922</v>
      </c>
    </row>
    <row r="257" spans="1:33" x14ac:dyDescent="0.2">
      <c r="A257" s="3">
        <v>2232929</v>
      </c>
      <c r="B257" s="3">
        <v>254214</v>
      </c>
      <c r="C257" s="3" t="s">
        <v>547</v>
      </c>
      <c r="D257" s="3" t="s">
        <v>546</v>
      </c>
      <c r="E257" s="3" t="s">
        <v>1012</v>
      </c>
      <c r="F257" s="3" t="s">
        <v>6</v>
      </c>
      <c r="G257" s="3" t="s">
        <v>24</v>
      </c>
      <c r="H257" s="3" t="s">
        <v>21</v>
      </c>
      <c r="I257" s="3" t="s">
        <v>22</v>
      </c>
      <c r="J257" s="3">
        <v>65101010</v>
      </c>
      <c r="K257" s="3" t="s">
        <v>917</v>
      </c>
      <c r="L257" s="3" t="s">
        <v>10</v>
      </c>
      <c r="M257" s="4">
        <v>0.27400000000000002</v>
      </c>
      <c r="N257" s="6">
        <v>45656</v>
      </c>
      <c r="O257" s="4">
        <v>1.5</v>
      </c>
      <c r="P257" s="4">
        <f>IF(IFERROR(VLOOKUP(D257,'Adjustement coefficients'!J$3:K$51,2,FALSE),1)=0,1,IFERROR(VLOOKUP(D257,'Adjustement coefficients'!J$3:K$51,2,FALSE),1))</f>
        <v>1</v>
      </c>
      <c r="Q257" s="4">
        <f t="shared" si="15"/>
        <v>1.5</v>
      </c>
      <c r="R257" s="6">
        <v>45289</v>
      </c>
      <c r="S257" s="10"/>
      <c r="T257" s="11">
        <f t="shared" si="16"/>
        <v>-0.81733333333333336</v>
      </c>
      <c r="U257" s="5">
        <v>209105704</v>
      </c>
      <c r="V257" s="12">
        <f t="shared" si="17"/>
        <v>57294962.896000005</v>
      </c>
      <c r="W257">
        <v>256</v>
      </c>
      <c r="X257" s="5">
        <v>2998</v>
      </c>
      <c r="Y257" s="5">
        <v>27063625</v>
      </c>
      <c r="Z257" s="4">
        <v>920277.92000000086</v>
      </c>
      <c r="AA257" s="4">
        <v>10606428.170000002</v>
      </c>
      <c r="AB257" s="13">
        <f t="shared" si="18"/>
        <v>12.942557033260076</v>
      </c>
      <c r="AC257" s="5">
        <v>2998</v>
      </c>
      <c r="AD257" s="5">
        <v>27063625</v>
      </c>
      <c r="AE257" s="4">
        <v>920277.92000000086</v>
      </c>
      <c r="AF257" s="4">
        <v>10606428.170000002</v>
      </c>
      <c r="AG257" s="13">
        <f t="shared" si="19"/>
        <v>12.942557033260076</v>
      </c>
    </row>
    <row r="258" spans="1:33" x14ac:dyDescent="0.2">
      <c r="A258" s="3">
        <v>2232931</v>
      </c>
      <c r="B258" s="3">
        <v>254313</v>
      </c>
      <c r="C258" s="3" t="s">
        <v>162</v>
      </c>
      <c r="D258" s="3" t="s">
        <v>160</v>
      </c>
      <c r="E258" s="3" t="s">
        <v>161</v>
      </c>
      <c r="F258" s="3" t="s">
        <v>6</v>
      </c>
      <c r="G258" s="3" t="s">
        <v>24</v>
      </c>
      <c r="H258" s="3" t="s">
        <v>21</v>
      </c>
      <c r="I258" s="3" t="s">
        <v>22</v>
      </c>
      <c r="J258" s="3">
        <v>55201010</v>
      </c>
      <c r="K258" s="3" t="s">
        <v>930</v>
      </c>
      <c r="L258" s="3" t="s">
        <v>10</v>
      </c>
      <c r="M258" s="4">
        <v>3.25</v>
      </c>
      <c r="N258" s="6">
        <v>45656</v>
      </c>
      <c r="O258" s="4">
        <v>11.1</v>
      </c>
      <c r="P258" s="4">
        <f>IF(IFERROR(VLOOKUP(D258,'Adjustement coefficients'!J$3:K$51,2,FALSE),1)=0,1,IFERROR(VLOOKUP(D258,'Adjustement coefficients'!J$3:K$51,2,FALSE),1))</f>
        <v>1</v>
      </c>
      <c r="Q258" s="4">
        <f t="shared" ref="Q258:Q321" si="20">O258*P258</f>
        <v>11.1</v>
      </c>
      <c r="R258" s="6">
        <v>45289</v>
      </c>
      <c r="S258" s="10"/>
      <c r="T258" s="11">
        <f t="shared" ref="T258:T323" si="21">IFERROR((M258-O258)/O258,"NA")</f>
        <v>-0.7072072072072072</v>
      </c>
      <c r="U258" s="5">
        <v>41970140</v>
      </c>
      <c r="V258" s="12">
        <f t="shared" ref="V258:V321" si="22">U258*M258</f>
        <v>136402955</v>
      </c>
      <c r="W258">
        <v>256</v>
      </c>
      <c r="X258" s="5">
        <v>13218</v>
      </c>
      <c r="Y258" s="5">
        <v>20421300</v>
      </c>
      <c r="Z258" s="4">
        <v>10282662.260000002</v>
      </c>
      <c r="AA258" s="4">
        <v>119523012.45999998</v>
      </c>
      <c r="AB258" s="13">
        <f t="shared" ref="AB258:AB321" si="23">(Y258/U258)*100</f>
        <v>48.656735479081078</v>
      </c>
      <c r="AC258" s="5">
        <v>13218</v>
      </c>
      <c r="AD258" s="5">
        <v>20421300</v>
      </c>
      <c r="AE258" s="4">
        <v>10282662.260000002</v>
      </c>
      <c r="AF258" s="4">
        <v>119523012.45999998</v>
      </c>
      <c r="AG258" s="13">
        <f t="shared" ref="AG258:AG321" si="24">(AD258/U258)*100</f>
        <v>48.656735479081078</v>
      </c>
    </row>
    <row r="259" spans="1:33" x14ac:dyDescent="0.2">
      <c r="A259" s="3">
        <v>2239800</v>
      </c>
      <c r="B259" s="3">
        <v>254221</v>
      </c>
      <c r="C259" s="3" t="s">
        <v>108</v>
      </c>
      <c r="D259" s="3" t="s">
        <v>1054</v>
      </c>
      <c r="E259" s="3" t="s">
        <v>107</v>
      </c>
      <c r="F259" s="3" t="s">
        <v>6</v>
      </c>
      <c r="G259" s="3" t="s">
        <v>11</v>
      </c>
      <c r="H259" s="3" t="s">
        <v>21</v>
      </c>
      <c r="I259" s="3" t="s">
        <v>8</v>
      </c>
      <c r="J259" s="3">
        <v>50101015</v>
      </c>
      <c r="K259" s="3" t="s">
        <v>923</v>
      </c>
      <c r="L259" s="3" t="s">
        <v>10</v>
      </c>
      <c r="M259" s="4">
        <v>9.76</v>
      </c>
      <c r="N259" s="6">
        <v>45656</v>
      </c>
      <c r="O259" s="4">
        <v>3.77</v>
      </c>
      <c r="P259" s="4">
        <f>IF(IFERROR(VLOOKUP(D259,'Adjustement coefficients'!J$3:K$51,2,FALSE),1)=0,1,IFERROR(VLOOKUP(D259,'Adjustement coefficients'!J$3:K$51,2,FALSE),1))</f>
        <v>5</v>
      </c>
      <c r="Q259" s="4">
        <f t="shared" si="20"/>
        <v>18.850000000000001</v>
      </c>
      <c r="R259" s="6">
        <v>45289</v>
      </c>
      <c r="S259" s="10"/>
      <c r="T259" s="11">
        <f t="shared" si="21"/>
        <v>1.5888594164456233</v>
      </c>
      <c r="U259" s="5">
        <v>44416349</v>
      </c>
      <c r="V259" s="12">
        <f t="shared" si="22"/>
        <v>433503566.24000001</v>
      </c>
      <c r="W259">
        <v>256</v>
      </c>
      <c r="X259" s="5">
        <v>46565</v>
      </c>
      <c r="Y259" s="5">
        <v>199283001</v>
      </c>
      <c r="Z259" s="4">
        <v>77564910.320000038</v>
      </c>
      <c r="AA259" s="4">
        <v>894712012.47000027</v>
      </c>
      <c r="AB259" s="13">
        <f t="shared" si="23"/>
        <v>448.67037810784495</v>
      </c>
      <c r="AC259" s="5">
        <v>46575</v>
      </c>
      <c r="AD259" s="5">
        <v>207978589</v>
      </c>
      <c r="AE259" s="4">
        <v>82227048.110000059</v>
      </c>
      <c r="AF259" s="4">
        <v>948856233.41000009</v>
      </c>
      <c r="AG259" s="13">
        <f t="shared" si="24"/>
        <v>468.24782694318259</v>
      </c>
    </row>
    <row r="260" spans="1:33" x14ac:dyDescent="0.2">
      <c r="A260" s="3">
        <v>2239804</v>
      </c>
      <c r="B260" s="3">
        <v>254587</v>
      </c>
      <c r="C260" s="3" t="s">
        <v>528</v>
      </c>
      <c r="D260" s="3" t="s">
        <v>526</v>
      </c>
      <c r="E260" s="3" t="s">
        <v>527</v>
      </c>
      <c r="F260" s="3" t="s">
        <v>6</v>
      </c>
      <c r="G260" s="3" t="s">
        <v>24</v>
      </c>
      <c r="H260" s="3" t="s">
        <v>21</v>
      </c>
      <c r="I260" s="3" t="s">
        <v>22</v>
      </c>
      <c r="J260" s="3">
        <v>45102010</v>
      </c>
      <c r="K260" s="3" t="s">
        <v>915</v>
      </c>
      <c r="L260" s="3" t="s">
        <v>10</v>
      </c>
      <c r="M260" s="4">
        <v>20.6</v>
      </c>
      <c r="N260" s="6">
        <v>45656</v>
      </c>
      <c r="O260" s="4">
        <v>19.5</v>
      </c>
      <c r="P260" s="4">
        <f>IF(IFERROR(VLOOKUP(D260,'Adjustement coefficients'!J$3:K$51,2,FALSE),1)=0,1,IFERROR(VLOOKUP(D260,'Adjustement coefficients'!J$3:K$51,2,FALSE),1))</f>
        <v>1</v>
      </c>
      <c r="Q260" s="4">
        <f t="shared" si="20"/>
        <v>19.5</v>
      </c>
      <c r="R260" s="6">
        <v>45289</v>
      </c>
      <c r="S260" s="10"/>
      <c r="T260" s="11">
        <f t="shared" si="21"/>
        <v>5.641025641025648E-2</v>
      </c>
      <c r="U260" s="5">
        <v>39106398</v>
      </c>
      <c r="V260" s="12">
        <f t="shared" si="22"/>
        <v>805591798.80000007</v>
      </c>
      <c r="W260">
        <v>256</v>
      </c>
      <c r="X260" s="5">
        <v>1222</v>
      </c>
      <c r="Y260" s="5">
        <v>680598</v>
      </c>
      <c r="Z260" s="4">
        <v>1343179.0100000002</v>
      </c>
      <c r="AA260" s="4">
        <v>15528064.700000007</v>
      </c>
      <c r="AB260" s="13">
        <f t="shared" si="23"/>
        <v>1.7403750659930377</v>
      </c>
      <c r="AC260" s="5">
        <v>1231</v>
      </c>
      <c r="AD260" s="5">
        <v>1050482</v>
      </c>
      <c r="AE260" s="4">
        <v>2121985.39</v>
      </c>
      <c r="AF260" s="4">
        <v>24496685.900000002</v>
      </c>
      <c r="AG260" s="13">
        <f t="shared" si="24"/>
        <v>2.68621518146468</v>
      </c>
    </row>
    <row r="261" spans="1:33" x14ac:dyDescent="0.2">
      <c r="A261" s="3">
        <v>2248695</v>
      </c>
      <c r="B261" s="3">
        <v>254821</v>
      </c>
      <c r="C261" s="3" t="s">
        <v>238</v>
      </c>
      <c r="D261" s="3" t="s">
        <v>236</v>
      </c>
      <c r="E261" s="3" t="s">
        <v>237</v>
      </c>
      <c r="F261" s="3" t="s">
        <v>6</v>
      </c>
      <c r="G261" s="3" t="s">
        <v>24</v>
      </c>
      <c r="H261" s="3" t="s">
        <v>21</v>
      </c>
      <c r="I261" s="3" t="s">
        <v>22</v>
      </c>
      <c r="J261" s="3">
        <v>60101015</v>
      </c>
      <c r="K261" s="3" t="s">
        <v>928</v>
      </c>
      <c r="L261" s="3" t="s">
        <v>10</v>
      </c>
      <c r="M261" s="4">
        <v>16.2</v>
      </c>
      <c r="N261" s="6">
        <v>45656</v>
      </c>
      <c r="O261" s="4">
        <v>24.45</v>
      </c>
      <c r="P261" s="4">
        <f>IF(IFERROR(VLOOKUP(D261,'Adjustement coefficients'!J$3:K$51,2,FALSE),1)=0,1,IFERROR(VLOOKUP(D261,'Adjustement coefficients'!J$3:K$51,2,FALSE),1))</f>
        <v>1</v>
      </c>
      <c r="Q261" s="4">
        <f t="shared" si="20"/>
        <v>24.45</v>
      </c>
      <c r="R261" s="6">
        <v>45289</v>
      </c>
      <c r="S261" s="10"/>
      <c r="T261" s="11">
        <f t="shared" si="21"/>
        <v>-0.33742331288343558</v>
      </c>
      <c r="U261" s="5">
        <v>86696667</v>
      </c>
      <c r="V261" s="12">
        <f t="shared" si="22"/>
        <v>1404486005.3999999</v>
      </c>
      <c r="W261">
        <v>256</v>
      </c>
      <c r="X261" s="5">
        <v>40752</v>
      </c>
      <c r="Y261" s="5">
        <v>36586374</v>
      </c>
      <c r="Z261" s="4">
        <v>68988272.799999997</v>
      </c>
      <c r="AA261" s="4">
        <v>802658447.80000031</v>
      </c>
      <c r="AB261" s="13">
        <f t="shared" si="23"/>
        <v>42.200438916527204</v>
      </c>
      <c r="AC261" s="5">
        <v>40829</v>
      </c>
      <c r="AD261" s="5">
        <v>49193779</v>
      </c>
      <c r="AE261" s="4">
        <v>93037389.929999992</v>
      </c>
      <c r="AF261" s="4">
        <v>1083430943.4199996</v>
      </c>
      <c r="AG261" s="13">
        <f t="shared" si="24"/>
        <v>56.742410870304852</v>
      </c>
    </row>
    <row r="262" spans="1:33" x14ac:dyDescent="0.2">
      <c r="A262" s="3">
        <v>2261100</v>
      </c>
      <c r="B262" s="3">
        <v>254952</v>
      </c>
      <c r="C262" s="3" t="s">
        <v>550</v>
      </c>
      <c r="D262" s="3" t="s">
        <v>548</v>
      </c>
      <c r="E262" s="3" t="s">
        <v>549</v>
      </c>
      <c r="F262" s="3" t="s">
        <v>6</v>
      </c>
      <c r="G262" s="3" t="s">
        <v>24</v>
      </c>
      <c r="H262" s="3" t="s">
        <v>21</v>
      </c>
      <c r="I262" s="3" t="s">
        <v>22</v>
      </c>
      <c r="J262" s="3">
        <v>55102015</v>
      </c>
      <c r="K262" s="3" t="s">
        <v>967</v>
      </c>
      <c r="L262" s="3" t="s">
        <v>10</v>
      </c>
      <c r="M262" s="4">
        <v>2.63</v>
      </c>
      <c r="N262" s="6">
        <v>45656</v>
      </c>
      <c r="O262" s="4">
        <v>3.15</v>
      </c>
      <c r="P262" s="4">
        <f>IF(IFERROR(VLOOKUP(D262,'Adjustement coefficients'!J$3:K$51,2,FALSE),1)=0,1,IFERROR(VLOOKUP(D262,'Adjustement coefficients'!J$3:K$51,2,FALSE),1))</f>
        <v>0.64480692640692605</v>
      </c>
      <c r="Q262" s="4">
        <f t="shared" si="20"/>
        <v>2.0311418181818168</v>
      </c>
      <c r="R262" s="6">
        <v>45289</v>
      </c>
      <c r="S262" s="10"/>
      <c r="T262" s="11">
        <f t="shared" si="21"/>
        <v>-0.1650793650793651</v>
      </c>
      <c r="U262" s="5">
        <v>802134365</v>
      </c>
      <c r="V262" s="12">
        <f t="shared" si="22"/>
        <v>2109613379.9499998</v>
      </c>
      <c r="W262">
        <v>256</v>
      </c>
      <c r="X262" s="5">
        <v>96473</v>
      </c>
      <c r="Y262" s="5">
        <v>684506381</v>
      </c>
      <c r="Z262" s="4">
        <v>145630120.87</v>
      </c>
      <c r="AA262" s="4">
        <v>1704910255.3100004</v>
      </c>
      <c r="AB262" s="13">
        <f t="shared" si="23"/>
        <v>85.335625908509726</v>
      </c>
      <c r="AC262" s="5">
        <v>96529</v>
      </c>
      <c r="AD262" s="5">
        <v>789531447</v>
      </c>
      <c r="AE262" s="4">
        <v>167050773.51000002</v>
      </c>
      <c r="AF262" s="4">
        <v>1955974467.7600007</v>
      </c>
      <c r="AG262" s="13">
        <f t="shared" si="24"/>
        <v>98.428827070636729</v>
      </c>
    </row>
    <row r="263" spans="1:33" x14ac:dyDescent="0.2">
      <c r="A263" s="3">
        <v>2263917</v>
      </c>
      <c r="B263" s="3">
        <v>253624</v>
      </c>
      <c r="C263" s="3" t="s">
        <v>344</v>
      </c>
      <c r="D263" s="3" t="s">
        <v>343</v>
      </c>
      <c r="E263" s="3" t="s">
        <v>1004</v>
      </c>
      <c r="F263" s="3" t="s">
        <v>6</v>
      </c>
      <c r="G263" s="3" t="s">
        <v>24</v>
      </c>
      <c r="H263" s="3" t="s">
        <v>21</v>
      </c>
      <c r="I263" s="3" t="s">
        <v>22</v>
      </c>
      <c r="J263" s="3">
        <v>10102010</v>
      </c>
      <c r="K263" s="3" t="s">
        <v>955</v>
      </c>
      <c r="L263" s="3" t="s">
        <v>10</v>
      </c>
      <c r="M263" s="4">
        <v>1.885</v>
      </c>
      <c r="N263" s="6">
        <v>45656</v>
      </c>
      <c r="O263" s="4">
        <v>0.76</v>
      </c>
      <c r="P263" s="4">
        <f>IF(IFERROR(VLOOKUP(D263,'Adjustement coefficients'!J$3:K$51,2,FALSE),1)=0,1,IFERROR(VLOOKUP(D263,'Adjustement coefficients'!J$3:K$51,2,FALSE),1))</f>
        <v>1</v>
      </c>
      <c r="Q263" s="4">
        <f t="shared" si="20"/>
        <v>0.76</v>
      </c>
      <c r="R263" s="6">
        <v>45289</v>
      </c>
      <c r="S263" s="10"/>
      <c r="T263" s="11">
        <f t="shared" si="21"/>
        <v>1.4802631578947367</v>
      </c>
      <c r="U263" s="5">
        <v>175998847</v>
      </c>
      <c r="V263" s="12">
        <f t="shared" si="22"/>
        <v>331757826.59500003</v>
      </c>
      <c r="W263">
        <v>256</v>
      </c>
      <c r="X263" s="5">
        <v>15097</v>
      </c>
      <c r="Y263" s="5">
        <v>217547790</v>
      </c>
      <c r="Z263" s="4">
        <v>16420329.050000001</v>
      </c>
      <c r="AA263" s="4">
        <v>190559608.41999996</v>
      </c>
      <c r="AB263" s="13">
        <f t="shared" si="23"/>
        <v>123.60750863328099</v>
      </c>
      <c r="AC263" s="5">
        <v>15097</v>
      </c>
      <c r="AD263" s="5">
        <v>217547790</v>
      </c>
      <c r="AE263" s="4">
        <v>16420329.050000001</v>
      </c>
      <c r="AF263" s="4">
        <v>190559608.41999996</v>
      </c>
      <c r="AG263" s="13">
        <f t="shared" si="24"/>
        <v>123.60750863328099</v>
      </c>
    </row>
    <row r="264" spans="1:33" x14ac:dyDescent="0.2">
      <c r="A264" s="3">
        <v>2266597</v>
      </c>
      <c r="B264" s="3">
        <v>134785</v>
      </c>
      <c r="C264" s="3" t="s">
        <v>216</v>
      </c>
      <c r="D264" s="3" t="s">
        <v>213</v>
      </c>
      <c r="E264" s="3" t="s">
        <v>214</v>
      </c>
      <c r="F264" s="3" t="s">
        <v>6</v>
      </c>
      <c r="G264" s="3" t="s">
        <v>24</v>
      </c>
      <c r="H264" s="3" t="s">
        <v>215</v>
      </c>
      <c r="I264" s="3" t="s">
        <v>22</v>
      </c>
      <c r="J264" s="3">
        <v>45102010</v>
      </c>
      <c r="K264" s="3" t="s">
        <v>915</v>
      </c>
      <c r="L264" s="3" t="s">
        <v>10</v>
      </c>
      <c r="M264" s="4">
        <v>0.85</v>
      </c>
      <c r="N264" s="6">
        <v>45653</v>
      </c>
      <c r="O264" s="4">
        <v>2.7</v>
      </c>
      <c r="P264" s="4">
        <f>IF(IFERROR(VLOOKUP(D264,'Adjustement coefficients'!J$3:K$51,2,FALSE),1)=0,1,IFERROR(VLOOKUP(D264,'Adjustement coefficients'!J$3:K$51,2,FALSE),1))</f>
        <v>1</v>
      </c>
      <c r="Q264" s="4">
        <f t="shared" si="20"/>
        <v>2.7</v>
      </c>
      <c r="R264" s="6">
        <v>45267</v>
      </c>
      <c r="S264" s="10"/>
      <c r="T264" s="11">
        <f t="shared" si="21"/>
        <v>-0.68518518518518512</v>
      </c>
      <c r="U264" s="5">
        <v>201313281</v>
      </c>
      <c r="V264" s="12">
        <f t="shared" si="22"/>
        <v>171116288.84999999</v>
      </c>
      <c r="W264">
        <v>256</v>
      </c>
      <c r="X264" s="5">
        <v>55</v>
      </c>
      <c r="Y264" s="5">
        <v>101311</v>
      </c>
      <c r="Z264" s="4">
        <v>15505.759999999998</v>
      </c>
      <c r="AA264" s="4">
        <v>180256.09999999998</v>
      </c>
      <c r="AB264" s="13">
        <f t="shared" si="23"/>
        <v>5.0325045370454229E-2</v>
      </c>
      <c r="AC264" s="5">
        <v>57</v>
      </c>
      <c r="AD264" s="5">
        <v>1245722</v>
      </c>
      <c r="AE264" s="4">
        <v>194673.95000000004</v>
      </c>
      <c r="AF264" s="4">
        <v>2283415.96</v>
      </c>
      <c r="AG264" s="13">
        <f t="shared" si="24"/>
        <v>0.61879772353419649</v>
      </c>
    </row>
    <row r="265" spans="1:33" x14ac:dyDescent="0.2">
      <c r="A265" s="3">
        <v>2274327</v>
      </c>
      <c r="B265" s="3">
        <v>255178</v>
      </c>
      <c r="C265" s="3" t="s">
        <v>469</v>
      </c>
      <c r="D265" s="3" t="s">
        <v>467</v>
      </c>
      <c r="E265" s="3" t="s">
        <v>468</v>
      </c>
      <c r="F265" s="3" t="s">
        <v>6</v>
      </c>
      <c r="G265" s="3" t="s">
        <v>24</v>
      </c>
      <c r="H265" s="3" t="s">
        <v>21</v>
      </c>
      <c r="I265" s="3" t="s">
        <v>22</v>
      </c>
      <c r="J265" s="3">
        <v>65102030</v>
      </c>
      <c r="K265" s="3" t="s">
        <v>961</v>
      </c>
      <c r="L265" s="3" t="s">
        <v>10</v>
      </c>
      <c r="M265" s="4">
        <v>9.25</v>
      </c>
      <c r="N265" s="6">
        <v>45656</v>
      </c>
      <c r="O265" s="4">
        <v>6.96</v>
      </c>
      <c r="P265" s="4">
        <f>IF(IFERROR(VLOOKUP(D265,'Adjustement coefficients'!J$3:K$51,2,FALSE),1)=0,1,IFERROR(VLOOKUP(D265,'Adjustement coefficients'!J$3:K$51,2,FALSE),1))</f>
        <v>1</v>
      </c>
      <c r="Q265" s="4">
        <f t="shared" si="20"/>
        <v>6.96</v>
      </c>
      <c r="R265" s="6">
        <v>45289</v>
      </c>
      <c r="S265" s="10"/>
      <c r="T265" s="11">
        <f t="shared" si="21"/>
        <v>0.32902298850574713</v>
      </c>
      <c r="U265" s="5">
        <v>32717827</v>
      </c>
      <c r="V265" s="12">
        <f t="shared" si="22"/>
        <v>302639899.75</v>
      </c>
      <c r="W265">
        <v>256</v>
      </c>
      <c r="X265" s="5">
        <v>3232</v>
      </c>
      <c r="Y265" s="5">
        <v>4089570</v>
      </c>
      <c r="Z265" s="4">
        <v>3260459.6299999994</v>
      </c>
      <c r="AA265" s="4">
        <v>38084639.660000011</v>
      </c>
      <c r="AB265" s="13">
        <f t="shared" si="23"/>
        <v>12.499515936678803</v>
      </c>
      <c r="AC265" s="5">
        <v>3238</v>
      </c>
      <c r="AD265" s="5">
        <v>7024820</v>
      </c>
      <c r="AE265" s="4">
        <v>5364479.7499999972</v>
      </c>
      <c r="AF265" s="4">
        <v>62710734.959999993</v>
      </c>
      <c r="AG265" s="13">
        <f t="shared" si="24"/>
        <v>21.470924704137595</v>
      </c>
    </row>
    <row r="266" spans="1:33" x14ac:dyDescent="0.2">
      <c r="A266" s="3">
        <v>2280070</v>
      </c>
      <c r="B266" s="3">
        <v>113103</v>
      </c>
      <c r="C266" s="3" t="s">
        <v>741</v>
      </c>
      <c r="D266" s="3" t="s">
        <v>739</v>
      </c>
      <c r="E266" s="3" t="s">
        <v>740</v>
      </c>
      <c r="F266" s="3" t="s">
        <v>6</v>
      </c>
      <c r="G266" s="3" t="s">
        <v>24</v>
      </c>
      <c r="H266" s="3" t="s">
        <v>21</v>
      </c>
      <c r="I266" s="3" t="s">
        <v>22</v>
      </c>
      <c r="J266" s="3">
        <v>15101010</v>
      </c>
      <c r="K266" s="3" t="s">
        <v>943</v>
      </c>
      <c r="L266" s="3" t="s">
        <v>10</v>
      </c>
      <c r="M266" s="4">
        <v>18</v>
      </c>
      <c r="N266" s="6">
        <v>45656</v>
      </c>
      <c r="O266" s="4">
        <v>18.05</v>
      </c>
      <c r="P266" s="4">
        <f>IF(IFERROR(VLOOKUP(D266,'Adjustement coefficients'!J$3:K$51,2,FALSE),1)=0,1,IFERROR(VLOOKUP(D266,'Adjustement coefficients'!J$3:K$51,2,FALSE),1))</f>
        <v>1</v>
      </c>
      <c r="Q266" s="4">
        <f t="shared" si="20"/>
        <v>18.05</v>
      </c>
      <c r="R266" s="6">
        <v>45289</v>
      </c>
      <c r="S266" s="10"/>
      <c r="T266" s="11">
        <f t="shared" si="21"/>
        <v>-2.7700831024931143E-3</v>
      </c>
      <c r="U266" s="5">
        <v>98045518</v>
      </c>
      <c r="V266" s="12">
        <f t="shared" si="22"/>
        <v>1764819324</v>
      </c>
      <c r="W266">
        <v>256</v>
      </c>
      <c r="X266" s="5">
        <v>2645</v>
      </c>
      <c r="Y266" s="5">
        <v>2614592</v>
      </c>
      <c r="Z266" s="4">
        <v>4099005.1800000016</v>
      </c>
      <c r="AA266" s="4">
        <v>47575587.749999985</v>
      </c>
      <c r="AB266" s="13">
        <f t="shared" si="23"/>
        <v>2.6667124141258554</v>
      </c>
      <c r="AC266" s="5">
        <v>2678</v>
      </c>
      <c r="AD266" s="5">
        <v>9048471</v>
      </c>
      <c r="AE266" s="4">
        <v>14249549.210000008</v>
      </c>
      <c r="AF266" s="4">
        <v>165963218.66</v>
      </c>
      <c r="AG266" s="13">
        <f t="shared" si="24"/>
        <v>9.2288471564809313</v>
      </c>
    </row>
    <row r="267" spans="1:33" x14ac:dyDescent="0.2">
      <c r="A267" s="3">
        <v>2280083</v>
      </c>
      <c r="B267" s="3">
        <v>255305</v>
      </c>
      <c r="C267" s="3" t="s">
        <v>524</v>
      </c>
      <c r="D267" s="3" t="s">
        <v>522</v>
      </c>
      <c r="E267" s="3" t="s">
        <v>523</v>
      </c>
      <c r="F267" s="3" t="s">
        <v>6</v>
      </c>
      <c r="G267" s="3" t="s">
        <v>24</v>
      </c>
      <c r="H267" s="3" t="s">
        <v>21</v>
      </c>
      <c r="I267" s="3" t="s">
        <v>22</v>
      </c>
      <c r="J267" s="3">
        <v>20101025</v>
      </c>
      <c r="K267" s="3" t="s">
        <v>939</v>
      </c>
      <c r="L267" s="3" t="s">
        <v>10</v>
      </c>
      <c r="M267" s="4">
        <v>44.4</v>
      </c>
      <c r="N267" s="6">
        <v>45656</v>
      </c>
      <c r="O267" s="4">
        <v>24.8</v>
      </c>
      <c r="P267" s="4">
        <f>IF(IFERROR(VLOOKUP(D267,'Adjustement coefficients'!J$3:K$51,2,FALSE),1)=0,1,IFERROR(VLOOKUP(D267,'Adjustement coefficients'!J$3:K$51,2,FALSE),1))</f>
        <v>1</v>
      </c>
      <c r="Q267" s="4">
        <f t="shared" si="20"/>
        <v>24.8</v>
      </c>
      <c r="R267" s="6">
        <v>45289</v>
      </c>
      <c r="S267" s="10"/>
      <c r="T267" s="11">
        <f t="shared" si="21"/>
        <v>0.79032258064516114</v>
      </c>
      <c r="U267" s="5">
        <v>45191747</v>
      </c>
      <c r="V267" s="12">
        <f t="shared" si="22"/>
        <v>2006513566.8</v>
      </c>
      <c r="W267">
        <v>256</v>
      </c>
      <c r="X267" s="5">
        <v>2463</v>
      </c>
      <c r="Y267" s="5">
        <v>913192</v>
      </c>
      <c r="Z267" s="4">
        <v>2479822.9799999991</v>
      </c>
      <c r="AA267" s="4">
        <v>28742866.500000004</v>
      </c>
      <c r="AB267" s="13">
        <f t="shared" si="23"/>
        <v>2.0207052407157438</v>
      </c>
      <c r="AC267" s="5">
        <v>2480</v>
      </c>
      <c r="AD267" s="5">
        <v>2807330</v>
      </c>
      <c r="AE267" s="4">
        <v>7513678.3899999987</v>
      </c>
      <c r="AF267" s="4">
        <v>87482651.299999997</v>
      </c>
      <c r="AG267" s="13">
        <f t="shared" si="24"/>
        <v>6.2120413269263519</v>
      </c>
    </row>
    <row r="268" spans="1:33" x14ac:dyDescent="0.2">
      <c r="A268" s="3">
        <v>2289519</v>
      </c>
      <c r="B268" s="3">
        <v>255573</v>
      </c>
      <c r="C268" s="3" t="s">
        <v>466</v>
      </c>
      <c r="D268" s="3" t="s">
        <v>464</v>
      </c>
      <c r="E268" s="3" t="s">
        <v>465</v>
      </c>
      <c r="F268" s="3" t="s">
        <v>6</v>
      </c>
      <c r="G268" s="3" t="s">
        <v>24</v>
      </c>
      <c r="H268" s="3" t="s">
        <v>21</v>
      </c>
      <c r="I268" s="3" t="s">
        <v>22</v>
      </c>
      <c r="J268" s="3">
        <v>20103010</v>
      </c>
      <c r="K268" s="3" t="s">
        <v>922</v>
      </c>
      <c r="L268" s="3" t="s">
        <v>10</v>
      </c>
      <c r="M268" s="4">
        <v>5.88</v>
      </c>
      <c r="N268" s="6">
        <v>45656</v>
      </c>
      <c r="O268" s="4">
        <v>4.8600000000000003</v>
      </c>
      <c r="P268" s="4">
        <f>IF(IFERROR(VLOOKUP(D268,'Adjustement coefficients'!J$3:K$51,2,FALSE),1)=0,1,IFERROR(VLOOKUP(D268,'Adjustement coefficients'!J$3:K$51,2,FALSE),1))</f>
        <v>0.98526719641827698</v>
      </c>
      <c r="Q268" s="4">
        <f t="shared" si="20"/>
        <v>4.7883985745928266</v>
      </c>
      <c r="R268" s="6">
        <v>45289</v>
      </c>
      <c r="S268" s="10"/>
      <c r="T268" s="11">
        <f t="shared" si="21"/>
        <v>0.20987654320987645</v>
      </c>
      <c r="U268" s="5">
        <v>68159434</v>
      </c>
      <c r="V268" s="12">
        <f t="shared" si="22"/>
        <v>400777471.92000002</v>
      </c>
      <c r="W268">
        <v>256</v>
      </c>
      <c r="X268" s="5">
        <v>14155</v>
      </c>
      <c r="Y268" s="5">
        <v>21571241</v>
      </c>
      <c r="Z268" s="4">
        <v>14480648.959999999</v>
      </c>
      <c r="AA268" s="4">
        <v>168418832.05999997</v>
      </c>
      <c r="AB268" s="13">
        <f t="shared" si="23"/>
        <v>31.648210282966843</v>
      </c>
      <c r="AC268" s="5">
        <v>14157</v>
      </c>
      <c r="AD268" s="5">
        <v>28118560</v>
      </c>
      <c r="AE268" s="4">
        <v>17820135.209999997</v>
      </c>
      <c r="AF268" s="4">
        <v>207702746.05999997</v>
      </c>
      <c r="AG268" s="13">
        <f t="shared" si="24"/>
        <v>41.254098442190703</v>
      </c>
    </row>
    <row r="269" spans="1:33" x14ac:dyDescent="0.2">
      <c r="A269" s="3">
        <v>2293139</v>
      </c>
      <c r="B269" s="3">
        <v>255663</v>
      </c>
      <c r="C269" s="3" t="s">
        <v>277</v>
      </c>
      <c r="D269" s="3" t="s">
        <v>275</v>
      </c>
      <c r="E269" s="3" t="s">
        <v>276</v>
      </c>
      <c r="F269" s="3" t="s">
        <v>6</v>
      </c>
      <c r="G269" s="3" t="s">
        <v>11</v>
      </c>
      <c r="H269" s="3" t="s">
        <v>21</v>
      </c>
      <c r="I269" s="3" t="s">
        <v>8</v>
      </c>
      <c r="J269" s="3">
        <v>50203030</v>
      </c>
      <c r="K269" s="3" t="s">
        <v>931</v>
      </c>
      <c r="L269" s="3" t="s">
        <v>10</v>
      </c>
      <c r="M269" s="4">
        <v>45.2</v>
      </c>
      <c r="N269" s="6">
        <v>45656</v>
      </c>
      <c r="O269" s="4">
        <v>30.05</v>
      </c>
      <c r="P269" s="4">
        <f>IF(IFERROR(VLOOKUP(D269,'Adjustement coefficients'!J$3:K$51,2,FALSE),1)=0,1,IFERROR(VLOOKUP(D269,'Adjustement coefficients'!J$3:K$51,2,FALSE),1))</f>
        <v>1</v>
      </c>
      <c r="Q269" s="4">
        <f t="shared" si="20"/>
        <v>30.05</v>
      </c>
      <c r="R269" s="6">
        <v>45289</v>
      </c>
      <c r="S269" s="10"/>
      <c r="T269" s="11">
        <f t="shared" si="21"/>
        <v>0.50415973377703838</v>
      </c>
      <c r="U269" s="5">
        <v>269219014</v>
      </c>
      <c r="V269" s="12">
        <f t="shared" si="22"/>
        <v>12168699432.800001</v>
      </c>
      <c r="W269">
        <v>256</v>
      </c>
      <c r="X269" s="5">
        <v>66443</v>
      </c>
      <c r="Y269" s="5">
        <v>31196403</v>
      </c>
      <c r="Z269" s="4">
        <v>102234088.29000004</v>
      </c>
      <c r="AA269" s="4">
        <v>1190483861.7499993</v>
      </c>
      <c r="AB269" s="13">
        <f t="shared" si="23"/>
        <v>11.587741347273488</v>
      </c>
      <c r="AC269" s="5">
        <v>66653</v>
      </c>
      <c r="AD269" s="5">
        <v>86227625</v>
      </c>
      <c r="AE269" s="4">
        <v>276874585.54999989</v>
      </c>
      <c r="AF269" s="4">
        <v>3231399828.7600021</v>
      </c>
      <c r="AG269" s="13">
        <f t="shared" si="24"/>
        <v>32.028802022133547</v>
      </c>
    </row>
    <row r="270" spans="1:33" x14ac:dyDescent="0.2">
      <c r="A270" s="3">
        <v>2293140</v>
      </c>
      <c r="B270" s="3">
        <v>255673</v>
      </c>
      <c r="C270" s="3" t="s">
        <v>493</v>
      </c>
      <c r="D270" s="3" t="s">
        <v>491</v>
      </c>
      <c r="E270" s="3" t="s">
        <v>492</v>
      </c>
      <c r="F270" s="3" t="s">
        <v>6</v>
      </c>
      <c r="G270" s="3" t="s">
        <v>24</v>
      </c>
      <c r="H270" s="3" t="s">
        <v>21</v>
      </c>
      <c r="I270" s="3" t="s">
        <v>22</v>
      </c>
      <c r="J270" s="3">
        <v>45102010</v>
      </c>
      <c r="K270" s="3" t="s">
        <v>915</v>
      </c>
      <c r="L270" s="3" t="s">
        <v>10</v>
      </c>
      <c r="M270" s="4">
        <v>27.6</v>
      </c>
      <c r="N270" s="6">
        <v>45656</v>
      </c>
      <c r="O270" s="4">
        <v>26</v>
      </c>
      <c r="P270" s="4">
        <f>IF(IFERROR(VLOOKUP(D270,'Adjustement coefficients'!J$3:K$51,2,FALSE),1)=0,1,IFERROR(VLOOKUP(D270,'Adjustement coefficients'!J$3:K$51,2,FALSE),1))</f>
        <v>1</v>
      </c>
      <c r="Q270" s="4">
        <f t="shared" si="20"/>
        <v>26</v>
      </c>
      <c r="R270" s="6">
        <v>45289</v>
      </c>
      <c r="S270" s="10"/>
      <c r="T270" s="11">
        <f t="shared" si="21"/>
        <v>6.153846153846159E-2</v>
      </c>
      <c r="U270" s="5">
        <v>122508455</v>
      </c>
      <c r="V270" s="12">
        <f t="shared" si="22"/>
        <v>3381233358</v>
      </c>
      <c r="W270">
        <v>256</v>
      </c>
      <c r="X270" s="5">
        <v>5132</v>
      </c>
      <c r="Y270" s="5">
        <v>3045111</v>
      </c>
      <c r="Z270" s="4">
        <v>7846598.4500000002</v>
      </c>
      <c r="AA270" s="4">
        <v>91175791.900000021</v>
      </c>
      <c r="AB270" s="13">
        <f t="shared" si="23"/>
        <v>2.4856333385316143</v>
      </c>
      <c r="AC270" s="5">
        <v>5151</v>
      </c>
      <c r="AD270" s="5">
        <v>14432668</v>
      </c>
      <c r="AE270" s="4">
        <v>35807880.600000001</v>
      </c>
      <c r="AF270" s="4">
        <v>411614523</v>
      </c>
      <c r="AG270" s="13">
        <f t="shared" si="24"/>
        <v>11.780956669480485</v>
      </c>
    </row>
    <row r="271" spans="1:33" x14ac:dyDescent="0.2">
      <c r="A271" s="3">
        <v>2295383</v>
      </c>
      <c r="B271" s="3">
        <v>99075</v>
      </c>
      <c r="C271" s="3" t="s">
        <v>436</v>
      </c>
      <c r="D271" s="3" t="s">
        <v>434</v>
      </c>
      <c r="E271" s="3" t="s">
        <v>435</v>
      </c>
      <c r="F271" s="3" t="s">
        <v>6</v>
      </c>
      <c r="G271" s="3" t="s">
        <v>11</v>
      </c>
      <c r="H271" s="3" t="s">
        <v>21</v>
      </c>
      <c r="I271" s="3" t="s">
        <v>8</v>
      </c>
      <c r="J271" s="3">
        <v>40401030</v>
      </c>
      <c r="K271" s="3" t="s">
        <v>944</v>
      </c>
      <c r="L271" s="3" t="s">
        <v>10</v>
      </c>
      <c r="M271" s="4">
        <v>8.56</v>
      </c>
      <c r="N271" s="6">
        <v>45656</v>
      </c>
      <c r="O271" s="4">
        <v>12</v>
      </c>
      <c r="P271" s="4">
        <f>IF(IFERROR(VLOOKUP(D271,'Adjustement coefficients'!J$3:K$51,2,FALSE),1)=0,1,IFERROR(VLOOKUP(D271,'Adjustement coefficients'!J$3:K$51,2,FALSE),1))</f>
        <v>1</v>
      </c>
      <c r="Q271" s="4">
        <f t="shared" si="20"/>
        <v>12</v>
      </c>
      <c r="R271" s="6">
        <v>45289</v>
      </c>
      <c r="S271" s="10"/>
      <c r="T271" s="11">
        <f t="shared" si="21"/>
        <v>-0.28666666666666663</v>
      </c>
      <c r="U271" s="5">
        <v>175341161</v>
      </c>
      <c r="V271" s="12">
        <f t="shared" si="22"/>
        <v>1500920338.1600001</v>
      </c>
      <c r="W271">
        <v>256</v>
      </c>
      <c r="X271" s="5">
        <v>9129</v>
      </c>
      <c r="Y271" s="5">
        <v>10686678</v>
      </c>
      <c r="Z271" s="4">
        <v>8941663.4400000013</v>
      </c>
      <c r="AA271" s="4">
        <v>103154812.72999994</v>
      </c>
      <c r="AB271" s="13">
        <f t="shared" si="23"/>
        <v>6.0947913992653442</v>
      </c>
      <c r="AC271" s="5">
        <v>9153</v>
      </c>
      <c r="AD271" s="5">
        <v>16806478</v>
      </c>
      <c r="AE271" s="4">
        <v>13830772.100000001</v>
      </c>
      <c r="AF271" s="4">
        <v>160144541.91</v>
      </c>
      <c r="AG271" s="13">
        <f t="shared" si="24"/>
        <v>9.5850158081250534</v>
      </c>
    </row>
    <row r="272" spans="1:33" x14ac:dyDescent="0.2">
      <c r="A272" s="3">
        <v>2299617</v>
      </c>
      <c r="B272" s="3">
        <v>255779</v>
      </c>
      <c r="C272" s="3" t="s">
        <v>738</v>
      </c>
      <c r="D272" s="3" t="s">
        <v>736</v>
      </c>
      <c r="E272" s="3" t="s">
        <v>737</v>
      </c>
      <c r="F272" s="3" t="s">
        <v>6</v>
      </c>
      <c r="G272" s="3" t="s">
        <v>11</v>
      </c>
      <c r="H272" s="3" t="s">
        <v>21</v>
      </c>
      <c r="I272" s="3" t="s">
        <v>8</v>
      </c>
      <c r="J272" s="3">
        <v>10101015</v>
      </c>
      <c r="K272" s="3" t="s">
        <v>942</v>
      </c>
      <c r="L272" s="3" t="s">
        <v>10</v>
      </c>
      <c r="M272" s="4">
        <v>29.6</v>
      </c>
      <c r="N272" s="6">
        <v>45656</v>
      </c>
      <c r="O272" s="4">
        <v>22.6</v>
      </c>
      <c r="P272" s="4">
        <f>IF(IFERROR(VLOOKUP(D272,'Adjustement coefficients'!J$3:K$51,2,FALSE),1)=0,1,IFERROR(VLOOKUP(D272,'Adjustement coefficients'!J$3:K$51,2,FALSE),1))</f>
        <v>1</v>
      </c>
      <c r="Q272" s="4">
        <f t="shared" si="20"/>
        <v>22.6</v>
      </c>
      <c r="R272" s="6">
        <v>45289</v>
      </c>
      <c r="S272" s="10"/>
      <c r="T272" s="11">
        <f t="shared" si="21"/>
        <v>0.30973451327433627</v>
      </c>
      <c r="U272" s="5">
        <v>171522305</v>
      </c>
      <c r="V272" s="12">
        <f t="shared" si="22"/>
        <v>5077060228</v>
      </c>
      <c r="W272">
        <v>256</v>
      </c>
      <c r="X272" s="5">
        <v>15236</v>
      </c>
      <c r="Y272" s="5">
        <v>8561563</v>
      </c>
      <c r="Z272" s="4">
        <v>20837066.780000001</v>
      </c>
      <c r="AA272" s="4">
        <v>242127883.49999997</v>
      </c>
      <c r="AB272" s="13">
        <f t="shared" si="23"/>
        <v>4.9915158264693327</v>
      </c>
      <c r="AC272" s="5">
        <v>15341</v>
      </c>
      <c r="AD272" s="5">
        <v>25020616</v>
      </c>
      <c r="AE272" s="4">
        <v>60874967.110000007</v>
      </c>
      <c r="AF272" s="4">
        <v>704892178.96999979</v>
      </c>
      <c r="AG272" s="13">
        <f t="shared" si="24"/>
        <v>14.58738325607273</v>
      </c>
    </row>
    <row r="273" spans="1:33" x14ac:dyDescent="0.2">
      <c r="A273" s="3">
        <v>2304817</v>
      </c>
      <c r="B273" s="3">
        <v>252623</v>
      </c>
      <c r="C273" s="3" t="s">
        <v>81</v>
      </c>
      <c r="D273" s="3" t="s">
        <v>79</v>
      </c>
      <c r="E273" s="3" t="s">
        <v>80</v>
      </c>
      <c r="F273" s="3" t="s">
        <v>6</v>
      </c>
      <c r="G273" s="3" t="s">
        <v>24</v>
      </c>
      <c r="H273" s="3" t="s">
        <v>46</v>
      </c>
      <c r="I273" s="3" t="s">
        <v>1098</v>
      </c>
      <c r="J273" s="3">
        <v>65101010</v>
      </c>
      <c r="K273" s="3" t="s">
        <v>917</v>
      </c>
      <c r="L273" s="3" t="s">
        <v>10</v>
      </c>
      <c r="M273" s="4">
        <v>0.44</v>
      </c>
      <c r="N273" s="6">
        <v>45656</v>
      </c>
      <c r="O273" s="4">
        <v>11.3</v>
      </c>
      <c r="P273" s="4">
        <f>IF(IFERROR(VLOOKUP(D273,'Adjustement coefficients'!J$3:K$51,2,FALSE),1)=0,1,IFERROR(VLOOKUP(D273,'Adjustement coefficients'!J$3:K$51,2,FALSE),1))</f>
        <v>1</v>
      </c>
      <c r="Q273" s="4">
        <f t="shared" si="20"/>
        <v>11.3</v>
      </c>
      <c r="R273" s="6">
        <v>45289</v>
      </c>
      <c r="S273" s="10"/>
      <c r="T273" s="11">
        <f t="shared" si="21"/>
        <v>-0.9610619469026549</v>
      </c>
      <c r="U273" s="5">
        <v>26321286</v>
      </c>
      <c r="V273" s="12">
        <f t="shared" si="22"/>
        <v>11581365.84</v>
      </c>
      <c r="W273">
        <v>256</v>
      </c>
      <c r="X273" s="5">
        <v>7334</v>
      </c>
      <c r="Y273" s="5">
        <v>22401803</v>
      </c>
      <c r="Z273" s="4">
        <v>5201162.4400000032</v>
      </c>
      <c r="AA273" s="4">
        <v>59850801.770000041</v>
      </c>
      <c r="AB273" s="13">
        <f t="shared" si="23"/>
        <v>85.109074837756793</v>
      </c>
      <c r="AC273" s="5">
        <v>7334</v>
      </c>
      <c r="AD273" s="5">
        <v>22401803</v>
      </c>
      <c r="AE273" s="4">
        <v>5201162.4400000032</v>
      </c>
      <c r="AF273" s="4">
        <v>59850801.770000041</v>
      </c>
      <c r="AG273" s="13">
        <f t="shared" si="24"/>
        <v>85.109074837756793</v>
      </c>
    </row>
    <row r="274" spans="1:33" x14ac:dyDescent="0.2">
      <c r="A274" s="3">
        <v>2308304</v>
      </c>
      <c r="B274" s="3">
        <v>255867</v>
      </c>
      <c r="C274" s="3" t="s">
        <v>316</v>
      </c>
      <c r="D274" s="3" t="s">
        <v>314</v>
      </c>
      <c r="E274" s="3" t="s">
        <v>315</v>
      </c>
      <c r="F274" s="3" t="s">
        <v>6</v>
      </c>
      <c r="G274" s="3" t="s">
        <v>24</v>
      </c>
      <c r="H274" s="3" t="s">
        <v>21</v>
      </c>
      <c r="I274" s="3" t="s">
        <v>22</v>
      </c>
      <c r="J274" s="3">
        <v>45102010</v>
      </c>
      <c r="K274" s="3" t="s">
        <v>915</v>
      </c>
      <c r="L274" s="3" t="s">
        <v>10</v>
      </c>
      <c r="M274" s="4">
        <v>7.96</v>
      </c>
      <c r="N274" s="6">
        <v>45656</v>
      </c>
      <c r="O274" s="4">
        <v>10.4</v>
      </c>
      <c r="P274" s="4">
        <f>IF(IFERROR(VLOOKUP(D274,'Adjustement coefficients'!J$3:K$51,2,FALSE),1)=0,1,IFERROR(VLOOKUP(D274,'Adjustement coefficients'!J$3:K$51,2,FALSE),1))</f>
        <v>1</v>
      </c>
      <c r="Q274" s="4">
        <f t="shared" si="20"/>
        <v>10.4</v>
      </c>
      <c r="R274" s="6">
        <v>45289</v>
      </c>
      <c r="S274" s="10"/>
      <c r="T274" s="11">
        <f t="shared" si="21"/>
        <v>-0.23461538461538464</v>
      </c>
      <c r="U274" s="5">
        <v>171263594</v>
      </c>
      <c r="V274" s="12">
        <f t="shared" si="22"/>
        <v>1363258208.24</v>
      </c>
      <c r="W274">
        <v>256</v>
      </c>
      <c r="X274" s="5">
        <v>4316</v>
      </c>
      <c r="Y274" s="5">
        <v>9041384</v>
      </c>
      <c r="Z274" s="4">
        <v>5842891.700000002</v>
      </c>
      <c r="AA274" s="4">
        <v>67759753.829999954</v>
      </c>
      <c r="AB274" s="13">
        <f t="shared" si="23"/>
        <v>5.2792212219953765</v>
      </c>
      <c r="AC274" s="5">
        <v>4324</v>
      </c>
      <c r="AD274" s="5">
        <v>44558187</v>
      </c>
      <c r="AE274" s="4">
        <v>26188210.490000002</v>
      </c>
      <c r="AF274" s="4">
        <v>299817266.63000035</v>
      </c>
      <c r="AG274" s="13">
        <f t="shared" si="24"/>
        <v>26.017313989101503</v>
      </c>
    </row>
    <row r="275" spans="1:33" x14ac:dyDescent="0.2">
      <c r="A275" s="3">
        <v>2315915</v>
      </c>
      <c r="B275" s="3">
        <v>256040</v>
      </c>
      <c r="C275" s="3" t="s">
        <v>854</v>
      </c>
      <c r="D275" s="3" t="s">
        <v>852</v>
      </c>
      <c r="E275" s="3" t="s">
        <v>853</v>
      </c>
      <c r="F275" s="3" t="s">
        <v>6</v>
      </c>
      <c r="G275" s="3" t="s">
        <v>24</v>
      </c>
      <c r="H275" s="3" t="s">
        <v>21</v>
      </c>
      <c r="I275" s="3" t="s">
        <v>22</v>
      </c>
      <c r="J275" s="3">
        <v>50204000</v>
      </c>
      <c r="K275" s="3" t="s">
        <v>919</v>
      </c>
      <c r="L275" s="3" t="s">
        <v>10</v>
      </c>
      <c r="M275" s="4">
        <v>0.69</v>
      </c>
      <c r="N275" s="6">
        <v>45656</v>
      </c>
      <c r="O275" s="4">
        <v>1.85</v>
      </c>
      <c r="P275" s="4">
        <f>IF(IFERROR(VLOOKUP(D275,'Adjustement coefficients'!J$3:K$51,2,FALSE),1)=0,1,IFERROR(VLOOKUP(D275,'Adjustement coefficients'!J$3:K$51,2,FALSE),1))</f>
        <v>1</v>
      </c>
      <c r="Q275" s="4">
        <f t="shared" si="20"/>
        <v>1.85</v>
      </c>
      <c r="R275" s="6">
        <v>45289</v>
      </c>
      <c r="S275" s="10"/>
      <c r="T275" s="11">
        <f t="shared" si="21"/>
        <v>-0.62702702702702706</v>
      </c>
      <c r="U275" s="5">
        <v>202800897</v>
      </c>
      <c r="V275" s="12">
        <f t="shared" si="22"/>
        <v>139932618.92999998</v>
      </c>
      <c r="W275">
        <v>256</v>
      </c>
      <c r="X275" s="5">
        <v>8841</v>
      </c>
      <c r="Y275" s="5">
        <v>52741039</v>
      </c>
      <c r="Z275" s="4">
        <v>4765248.1699999971</v>
      </c>
      <c r="AA275" s="4">
        <v>55006350.329999976</v>
      </c>
      <c r="AB275" s="13">
        <f t="shared" si="23"/>
        <v>26.006314459250145</v>
      </c>
      <c r="AC275" s="5">
        <v>8841</v>
      </c>
      <c r="AD275" s="5">
        <v>52741039</v>
      </c>
      <c r="AE275" s="4">
        <v>4765248.1699999971</v>
      </c>
      <c r="AF275" s="4">
        <v>55006350.329999976</v>
      </c>
      <c r="AG275" s="13">
        <f t="shared" si="24"/>
        <v>26.006314459250145</v>
      </c>
    </row>
    <row r="276" spans="1:33" x14ac:dyDescent="0.2">
      <c r="A276" s="3">
        <v>2318527</v>
      </c>
      <c r="B276" s="3">
        <v>240713</v>
      </c>
      <c r="C276" s="3" t="s">
        <v>75</v>
      </c>
      <c r="D276" s="3" t="s">
        <v>72</v>
      </c>
      <c r="E276" s="3" t="s">
        <v>73</v>
      </c>
      <c r="F276" s="3" t="s">
        <v>6</v>
      </c>
      <c r="G276" s="3" t="s">
        <v>24</v>
      </c>
      <c r="H276" s="3" t="s">
        <v>74</v>
      </c>
      <c r="I276" s="3" t="s">
        <v>22</v>
      </c>
      <c r="J276" s="3">
        <v>55103025</v>
      </c>
      <c r="K276" s="3" t="s">
        <v>918</v>
      </c>
      <c r="L276" s="3" t="s">
        <v>10</v>
      </c>
      <c r="M276" s="4">
        <v>1.8</v>
      </c>
      <c r="N276" s="6">
        <v>45656</v>
      </c>
      <c r="O276" s="4">
        <v>3.64</v>
      </c>
      <c r="P276" s="4">
        <f>IF(IFERROR(VLOOKUP(D276,'Adjustement coefficients'!J$3:K$51,2,FALSE),1)=0,1,IFERROR(VLOOKUP(D276,'Adjustement coefficients'!J$3:K$51,2,FALSE),1))</f>
        <v>1</v>
      </c>
      <c r="Q276" s="4">
        <f t="shared" si="20"/>
        <v>3.64</v>
      </c>
      <c r="R276" s="6">
        <v>45289</v>
      </c>
      <c r="S276" s="10"/>
      <c r="T276" s="11">
        <f t="shared" si="21"/>
        <v>-0.50549450549450547</v>
      </c>
      <c r="U276" s="5">
        <v>188134700</v>
      </c>
      <c r="V276" s="12">
        <f t="shared" si="22"/>
        <v>338642460</v>
      </c>
      <c r="W276">
        <v>256</v>
      </c>
      <c r="X276" s="5">
        <v>7367</v>
      </c>
      <c r="Y276" s="5">
        <v>39433928</v>
      </c>
      <c r="Z276" s="4">
        <v>5557212.2699999986</v>
      </c>
      <c r="AA276" s="4">
        <v>65235216.219999991</v>
      </c>
      <c r="AB276" s="13">
        <f t="shared" si="23"/>
        <v>20.960475659195247</v>
      </c>
      <c r="AC276" s="5">
        <v>7369</v>
      </c>
      <c r="AD276" s="5">
        <v>40533928</v>
      </c>
      <c r="AE276" s="4">
        <v>5729985.3499999987</v>
      </c>
      <c r="AF276" s="4">
        <v>67249216.219999999</v>
      </c>
      <c r="AG276" s="13">
        <f t="shared" si="24"/>
        <v>21.545163119828505</v>
      </c>
    </row>
    <row r="277" spans="1:33" x14ac:dyDescent="0.2">
      <c r="A277" s="3">
        <v>2334436</v>
      </c>
      <c r="B277" s="3">
        <v>256412</v>
      </c>
      <c r="C277" s="3" t="s">
        <v>350</v>
      </c>
      <c r="D277" s="3" t="s">
        <v>348</v>
      </c>
      <c r="E277" s="3" t="s">
        <v>349</v>
      </c>
      <c r="F277" s="3" t="s">
        <v>6</v>
      </c>
      <c r="G277" s="3" t="s">
        <v>24</v>
      </c>
      <c r="H277" s="3" t="s">
        <v>21</v>
      </c>
      <c r="I277" s="3" t="s">
        <v>22</v>
      </c>
      <c r="J277" s="3">
        <v>50206030</v>
      </c>
      <c r="K277" s="3" t="s">
        <v>905</v>
      </c>
      <c r="L277" s="3" t="s">
        <v>10</v>
      </c>
      <c r="M277" s="4">
        <v>0.69899999999999995</v>
      </c>
      <c r="N277" s="6">
        <v>45656</v>
      </c>
      <c r="O277" s="4">
        <v>0.73799999999999999</v>
      </c>
      <c r="P277" s="4">
        <f>IF(IFERROR(VLOOKUP(D277,'Adjustement coefficients'!J$3:K$51,2,FALSE),1)=0,1,IFERROR(VLOOKUP(D277,'Adjustement coefficients'!J$3:K$51,2,FALSE),1))</f>
        <v>1</v>
      </c>
      <c r="Q277" s="4">
        <f t="shared" si="20"/>
        <v>0.73799999999999999</v>
      </c>
      <c r="R277" s="6">
        <v>45289</v>
      </c>
      <c r="S277" s="10"/>
      <c r="T277" s="11">
        <f t="shared" si="21"/>
        <v>-5.2845528455284597E-2</v>
      </c>
      <c r="U277" s="5">
        <v>855985659</v>
      </c>
      <c r="V277" s="12">
        <f t="shared" si="22"/>
        <v>598333975.64099991</v>
      </c>
      <c r="W277">
        <v>256</v>
      </c>
      <c r="X277" s="5">
        <v>6758</v>
      </c>
      <c r="Y277" s="5">
        <v>100758887</v>
      </c>
      <c r="Z277" s="4">
        <v>6871125.4099999964</v>
      </c>
      <c r="AA277" s="4">
        <v>79288744.890000045</v>
      </c>
      <c r="AB277" s="13">
        <f t="shared" si="23"/>
        <v>11.771095221117484</v>
      </c>
      <c r="AC277" s="5">
        <v>6769</v>
      </c>
      <c r="AD277" s="5">
        <v>130629371</v>
      </c>
      <c r="AE277" s="4">
        <v>8708342.0399999991</v>
      </c>
      <c r="AF277" s="4">
        <v>100214580.82000005</v>
      </c>
      <c r="AG277" s="13">
        <f t="shared" si="24"/>
        <v>15.260696207528401</v>
      </c>
    </row>
    <row r="278" spans="1:33" x14ac:dyDescent="0.2">
      <c r="A278" s="3">
        <v>2337459</v>
      </c>
      <c r="B278" s="3">
        <v>237246</v>
      </c>
      <c r="C278" s="3" t="s">
        <v>173</v>
      </c>
      <c r="D278" s="3" t="s">
        <v>171</v>
      </c>
      <c r="E278" s="3" t="s">
        <v>172</v>
      </c>
      <c r="F278" s="3" t="s">
        <v>6</v>
      </c>
      <c r="G278" s="3" t="s">
        <v>24</v>
      </c>
      <c r="H278" s="3" t="s">
        <v>21</v>
      </c>
      <c r="I278" s="3" t="s">
        <v>22</v>
      </c>
      <c r="J278" s="3">
        <v>45102010</v>
      </c>
      <c r="K278" s="3" t="s">
        <v>915</v>
      </c>
      <c r="L278" s="3" t="s">
        <v>10</v>
      </c>
      <c r="M278" s="4">
        <v>1.095</v>
      </c>
      <c r="N278" s="6">
        <v>45656</v>
      </c>
      <c r="O278" s="4">
        <v>1.4</v>
      </c>
      <c r="P278" s="4">
        <f>IF(IFERROR(VLOOKUP(D278,'Adjustement coefficients'!J$3:K$51,2,FALSE),1)=0,1,IFERROR(VLOOKUP(D278,'Adjustement coefficients'!J$3:K$51,2,FALSE),1))</f>
        <v>1</v>
      </c>
      <c r="Q278" s="4">
        <f t="shared" si="20"/>
        <v>1.4</v>
      </c>
      <c r="R278" s="6">
        <v>45289</v>
      </c>
      <c r="S278" s="10"/>
      <c r="T278" s="11">
        <f t="shared" si="21"/>
        <v>-0.21785714285714283</v>
      </c>
      <c r="U278" s="5">
        <v>110285058</v>
      </c>
      <c r="V278" s="12">
        <f t="shared" si="22"/>
        <v>120762138.50999999</v>
      </c>
      <c r="W278">
        <v>256</v>
      </c>
      <c r="X278" s="5">
        <v>3544</v>
      </c>
      <c r="Y278" s="5">
        <v>43508945</v>
      </c>
      <c r="Z278" s="4">
        <v>4604329.45</v>
      </c>
      <c r="AA278" s="4">
        <v>53341532.270000033</v>
      </c>
      <c r="AB278" s="13">
        <f t="shared" si="23"/>
        <v>39.451350698840812</v>
      </c>
      <c r="AC278" s="5">
        <v>3546</v>
      </c>
      <c r="AD278" s="5">
        <v>47365516</v>
      </c>
      <c r="AE278" s="4">
        <v>5004496.6300000008</v>
      </c>
      <c r="AF278" s="4">
        <v>57920187.470000036</v>
      </c>
      <c r="AG278" s="13">
        <f t="shared" si="24"/>
        <v>42.948262311291522</v>
      </c>
    </row>
    <row r="279" spans="1:33" x14ac:dyDescent="0.2">
      <c r="A279" s="3">
        <v>2348848</v>
      </c>
      <c r="B279" s="3">
        <v>240853</v>
      </c>
      <c r="C279" s="3" t="s">
        <v>753</v>
      </c>
      <c r="D279" s="3" t="s">
        <v>751</v>
      </c>
      <c r="E279" s="3" t="s">
        <v>752</v>
      </c>
      <c r="F279" s="3" t="s">
        <v>6</v>
      </c>
      <c r="G279" s="3" t="s">
        <v>24</v>
      </c>
      <c r="H279" s="3" t="s">
        <v>21</v>
      </c>
      <c r="I279" s="3" t="s">
        <v>22</v>
      </c>
      <c r="J279" s="3">
        <v>30101010</v>
      </c>
      <c r="K279" s="3" t="s">
        <v>907</v>
      </c>
      <c r="L279" s="3" t="s">
        <v>10</v>
      </c>
      <c r="M279" s="4">
        <v>168.5</v>
      </c>
      <c r="N279" s="6">
        <v>45653</v>
      </c>
      <c r="O279" s="4">
        <v>164.98</v>
      </c>
      <c r="P279" s="4">
        <f>IF(IFERROR(VLOOKUP(D279,'Adjustement coefficients'!J$3:K$51,2,FALSE),1)=0,1,IFERROR(VLOOKUP(D279,'Adjustement coefficients'!J$3:K$51,2,FALSE),1))</f>
        <v>1</v>
      </c>
      <c r="Q279" s="4">
        <f t="shared" si="20"/>
        <v>164.98</v>
      </c>
      <c r="R279" s="6">
        <v>45289</v>
      </c>
      <c r="S279" s="10"/>
      <c r="T279" s="11">
        <f t="shared" si="21"/>
        <v>2.1335919505394655E-2</v>
      </c>
      <c r="U279" s="5">
        <v>2992721</v>
      </c>
      <c r="V279" s="12">
        <f t="shared" si="22"/>
        <v>504273488.5</v>
      </c>
      <c r="W279">
        <v>256</v>
      </c>
      <c r="X279" s="5">
        <v>302</v>
      </c>
      <c r="Y279" s="5">
        <v>57300</v>
      </c>
      <c r="Z279" s="4">
        <v>780655.78999999957</v>
      </c>
      <c r="AA279" s="4">
        <v>9092750.2000000011</v>
      </c>
      <c r="AB279" s="13">
        <f t="shared" si="23"/>
        <v>1.9146455683640409</v>
      </c>
      <c r="AC279" s="5">
        <v>304</v>
      </c>
      <c r="AD279" s="5">
        <v>61714</v>
      </c>
      <c r="AE279" s="4">
        <v>842483.9499999996</v>
      </c>
      <c r="AF279" s="4">
        <v>9805376.2000000011</v>
      </c>
      <c r="AG279" s="13">
        <f t="shared" si="24"/>
        <v>2.0621367645029389</v>
      </c>
    </row>
    <row r="280" spans="1:33" x14ac:dyDescent="0.2">
      <c r="A280" s="3">
        <v>2349142</v>
      </c>
      <c r="B280" s="3">
        <v>256767</v>
      </c>
      <c r="C280" s="3" t="s">
        <v>153</v>
      </c>
      <c r="D280" s="3" t="s">
        <v>150</v>
      </c>
      <c r="E280" s="3" t="s">
        <v>151</v>
      </c>
      <c r="F280" s="3" t="s">
        <v>6</v>
      </c>
      <c r="G280" s="3" t="s">
        <v>24</v>
      </c>
      <c r="H280" s="3" t="s">
        <v>152</v>
      </c>
      <c r="I280" s="3" t="s">
        <v>1098</v>
      </c>
      <c r="J280" s="3">
        <v>45102010</v>
      </c>
      <c r="K280" s="3" t="s">
        <v>915</v>
      </c>
      <c r="L280" s="3" t="s">
        <v>10</v>
      </c>
      <c r="M280" s="4">
        <v>0.8</v>
      </c>
      <c r="N280" s="6">
        <v>45656</v>
      </c>
      <c r="O280" s="4">
        <v>2.5</v>
      </c>
      <c r="P280" s="4">
        <f>IF(IFERROR(VLOOKUP(D280,'Adjustement coefficients'!J$3:K$51,2,FALSE),1)=0,1,IFERROR(VLOOKUP(D280,'Adjustement coefficients'!J$3:K$51,2,FALSE),1))</f>
        <v>1</v>
      </c>
      <c r="Q280" s="4">
        <f t="shared" si="20"/>
        <v>2.5</v>
      </c>
      <c r="R280" s="6">
        <v>45215</v>
      </c>
      <c r="S280" s="10"/>
      <c r="T280" s="11">
        <f t="shared" si="21"/>
        <v>-0.67999999999999994</v>
      </c>
      <c r="U280" s="5">
        <v>40369983</v>
      </c>
      <c r="V280" s="12">
        <f t="shared" si="22"/>
        <v>32295986.400000002</v>
      </c>
      <c r="W280">
        <v>256</v>
      </c>
      <c r="X280" s="5">
        <v>8442</v>
      </c>
      <c r="Y280" s="5">
        <v>25957089</v>
      </c>
      <c r="Z280" s="4">
        <v>6199879.9500000058</v>
      </c>
      <c r="AA280" s="4">
        <v>72399152.910000086</v>
      </c>
      <c r="AB280" s="13">
        <f t="shared" si="23"/>
        <v>64.297993387809953</v>
      </c>
      <c r="AC280" s="5">
        <v>8442</v>
      </c>
      <c r="AD280" s="5">
        <v>25957089</v>
      </c>
      <c r="AE280" s="4">
        <v>6199879.9500000058</v>
      </c>
      <c r="AF280" s="4">
        <v>72399152.910000086</v>
      </c>
      <c r="AG280" s="13">
        <f t="shared" si="24"/>
        <v>64.297993387809953</v>
      </c>
    </row>
    <row r="281" spans="1:33" x14ac:dyDescent="0.2">
      <c r="A281" s="3">
        <v>2383499</v>
      </c>
      <c r="B281" s="3">
        <v>223383</v>
      </c>
      <c r="C281" s="3" t="s">
        <v>868</v>
      </c>
      <c r="D281" s="3" t="s">
        <v>866</v>
      </c>
      <c r="E281" s="3" t="s">
        <v>867</v>
      </c>
      <c r="F281" s="3" t="s">
        <v>6</v>
      </c>
      <c r="G281" s="3" t="s">
        <v>24</v>
      </c>
      <c r="H281" s="3" t="s">
        <v>21</v>
      </c>
      <c r="I281" s="3" t="s">
        <v>22</v>
      </c>
      <c r="J281" s="3">
        <v>50206030</v>
      </c>
      <c r="K281" s="3" t="s">
        <v>905</v>
      </c>
      <c r="L281" s="3" t="s">
        <v>10</v>
      </c>
      <c r="M281" s="4">
        <v>13.6</v>
      </c>
      <c r="N281" s="6">
        <v>45656</v>
      </c>
      <c r="O281" s="4">
        <v>25</v>
      </c>
      <c r="P281" s="4">
        <f>IF(IFERROR(VLOOKUP(D281,'Adjustement coefficients'!J$3:K$51,2,FALSE),1)=0,1,IFERROR(VLOOKUP(D281,'Adjustement coefficients'!J$3:K$51,2,FALSE),1))</f>
        <v>1</v>
      </c>
      <c r="Q281" s="4">
        <f t="shared" si="20"/>
        <v>25</v>
      </c>
      <c r="R281" s="6">
        <v>45289</v>
      </c>
      <c r="S281" s="10"/>
      <c r="T281" s="11">
        <f t="shared" si="21"/>
        <v>-0.45600000000000002</v>
      </c>
      <c r="U281" s="5">
        <v>33619715</v>
      </c>
      <c r="V281" s="12">
        <f t="shared" si="22"/>
        <v>457228124</v>
      </c>
      <c r="W281">
        <v>256</v>
      </c>
      <c r="X281" s="5">
        <v>7142</v>
      </c>
      <c r="Y281" s="5">
        <v>5000248</v>
      </c>
      <c r="Z281" s="4">
        <v>9682930.3500000034</v>
      </c>
      <c r="AA281" s="4">
        <v>112589501.90000001</v>
      </c>
      <c r="AB281" s="13">
        <f t="shared" si="23"/>
        <v>14.872963676223904</v>
      </c>
      <c r="AC281" s="5">
        <v>7142</v>
      </c>
      <c r="AD281" s="5">
        <v>5000248</v>
      </c>
      <c r="AE281" s="4">
        <v>9682930.3500000034</v>
      </c>
      <c r="AF281" s="4">
        <v>112589501.90000001</v>
      </c>
      <c r="AG281" s="13">
        <f t="shared" si="24"/>
        <v>14.872963676223904</v>
      </c>
    </row>
    <row r="282" spans="1:33" x14ac:dyDescent="0.2">
      <c r="A282" s="3">
        <v>2394972</v>
      </c>
      <c r="B282" s="3">
        <v>255749</v>
      </c>
      <c r="C282" s="3" t="s">
        <v>661</v>
      </c>
      <c r="D282" s="3" t="s">
        <v>659</v>
      </c>
      <c r="E282" s="3" t="s">
        <v>660</v>
      </c>
      <c r="F282" s="3" t="s">
        <v>6</v>
      </c>
      <c r="G282" s="3" t="s">
        <v>24</v>
      </c>
      <c r="H282" s="3" t="s">
        <v>82</v>
      </c>
      <c r="I282" s="3" t="s">
        <v>22</v>
      </c>
      <c r="J282" s="3">
        <v>65103035</v>
      </c>
      <c r="K282" s="3" t="s">
        <v>912</v>
      </c>
      <c r="L282" s="3" t="s">
        <v>10</v>
      </c>
      <c r="M282" s="4">
        <v>323</v>
      </c>
      <c r="N282" s="6">
        <v>45656</v>
      </c>
      <c r="O282" s="4">
        <v>350</v>
      </c>
      <c r="P282" s="4">
        <f>IF(IFERROR(VLOOKUP(D282,'Adjustement coefficients'!J$3:K$51,2,FALSE),1)=0,1,IFERROR(VLOOKUP(D282,'Adjustement coefficients'!J$3:K$51,2,FALSE),1))</f>
        <v>1</v>
      </c>
      <c r="Q282" s="4">
        <f t="shared" si="20"/>
        <v>350</v>
      </c>
      <c r="R282" s="6">
        <v>45289</v>
      </c>
      <c r="S282" s="10"/>
      <c r="T282" s="11">
        <f t="shared" si="21"/>
        <v>-7.7142857142857138E-2</v>
      </c>
      <c r="U282" s="5">
        <v>3617372</v>
      </c>
      <c r="V282" s="12">
        <f t="shared" si="22"/>
        <v>1168411156</v>
      </c>
      <c r="W282">
        <v>256</v>
      </c>
      <c r="X282" s="5">
        <v>1816</v>
      </c>
      <c r="Y282" s="5">
        <v>167276</v>
      </c>
      <c r="Z282" s="4">
        <v>5404181.9500000011</v>
      </c>
      <c r="AA282" s="4">
        <v>62725590</v>
      </c>
      <c r="AB282" s="13">
        <f t="shared" si="23"/>
        <v>4.6242410235939237</v>
      </c>
      <c r="AC282" s="5">
        <v>1816</v>
      </c>
      <c r="AD282" s="5">
        <v>167276</v>
      </c>
      <c r="AE282" s="4">
        <v>5404181.9500000011</v>
      </c>
      <c r="AF282" s="4">
        <v>62725590</v>
      </c>
      <c r="AG282" s="13">
        <f t="shared" si="24"/>
        <v>4.6242410235939237</v>
      </c>
    </row>
    <row r="283" spans="1:33" x14ac:dyDescent="0.2">
      <c r="A283" s="3">
        <v>2417486</v>
      </c>
      <c r="B283" s="3">
        <v>258037</v>
      </c>
      <c r="C283" s="3" t="s">
        <v>127</v>
      </c>
      <c r="D283" s="3" t="s">
        <v>125</v>
      </c>
      <c r="E283" s="3" t="s">
        <v>126</v>
      </c>
      <c r="F283" s="3" t="s">
        <v>6</v>
      </c>
      <c r="G283" s="3" t="s">
        <v>11</v>
      </c>
      <c r="H283" s="3" t="s">
        <v>7</v>
      </c>
      <c r="I283" s="3" t="s">
        <v>32</v>
      </c>
      <c r="J283" s="3">
        <v>50204000</v>
      </c>
      <c r="K283" s="3" t="s">
        <v>919</v>
      </c>
      <c r="L283" s="3" t="s">
        <v>10</v>
      </c>
      <c r="M283" s="4">
        <v>11.11</v>
      </c>
      <c r="N283" s="6">
        <v>45656</v>
      </c>
      <c r="O283" s="4">
        <v>19.98</v>
      </c>
      <c r="P283" s="4">
        <f>IF(IFERROR(VLOOKUP(D283,'Adjustement coefficients'!J$3:K$51,2,FALSE),1)=0,1,IFERROR(VLOOKUP(D283,'Adjustement coefficients'!J$3:K$51,2,FALSE),1))</f>
        <v>1</v>
      </c>
      <c r="Q283" s="4">
        <f t="shared" si="20"/>
        <v>19.98</v>
      </c>
      <c r="R283" s="6">
        <v>45289</v>
      </c>
      <c r="S283" s="10"/>
      <c r="T283" s="11">
        <f t="shared" si="21"/>
        <v>-0.44394394394394399</v>
      </c>
      <c r="U283" s="5">
        <v>3428540429</v>
      </c>
      <c r="V283" s="12">
        <f t="shared" si="22"/>
        <v>38091084166.189995</v>
      </c>
      <c r="W283">
        <v>256</v>
      </c>
      <c r="X283" s="5">
        <v>242846</v>
      </c>
      <c r="Y283" s="5">
        <v>596624664</v>
      </c>
      <c r="Z283" s="4">
        <v>690973625.64000022</v>
      </c>
      <c r="AA283" s="4">
        <v>8022471770.6400003</v>
      </c>
      <c r="AB283" s="13">
        <f t="shared" si="23"/>
        <v>17.401710038286382</v>
      </c>
      <c r="AC283" s="5">
        <v>243114</v>
      </c>
      <c r="AD283" s="5">
        <v>709863033</v>
      </c>
      <c r="AE283" s="4">
        <v>838258692.50999987</v>
      </c>
      <c r="AF283" s="4">
        <v>9719789269.8500023</v>
      </c>
      <c r="AG283" s="13">
        <f t="shared" si="24"/>
        <v>20.704525663331474</v>
      </c>
    </row>
    <row r="284" spans="1:33" x14ac:dyDescent="0.2">
      <c r="A284" s="3">
        <v>2454024</v>
      </c>
      <c r="B284" s="3">
        <v>258827</v>
      </c>
      <c r="C284" s="3" t="s">
        <v>256</v>
      </c>
      <c r="D284" s="3" t="s">
        <v>254</v>
      </c>
      <c r="E284" s="3" t="s">
        <v>255</v>
      </c>
      <c r="F284" s="3" t="s">
        <v>6</v>
      </c>
      <c r="G284" s="3" t="s">
        <v>11</v>
      </c>
      <c r="H284" s="3" t="s">
        <v>21</v>
      </c>
      <c r="I284" s="3" t="s">
        <v>8</v>
      </c>
      <c r="J284" s="3">
        <v>50101015</v>
      </c>
      <c r="K284" s="3" t="s">
        <v>923</v>
      </c>
      <c r="L284" s="3" t="s">
        <v>10</v>
      </c>
      <c r="M284" s="4">
        <v>18.95</v>
      </c>
      <c r="N284" s="6">
        <v>45656</v>
      </c>
      <c r="O284" s="4">
        <v>25</v>
      </c>
      <c r="P284" s="4">
        <f>IF(IFERROR(VLOOKUP(D284,'Adjustement coefficients'!J$3:K$51,2,FALSE),1)=0,1,IFERROR(VLOOKUP(D284,'Adjustement coefficients'!J$3:K$51,2,FALSE),1))</f>
        <v>1</v>
      </c>
      <c r="Q284" s="4">
        <f t="shared" si="20"/>
        <v>25</v>
      </c>
      <c r="R284" s="6">
        <v>45289</v>
      </c>
      <c r="S284" s="10"/>
      <c r="T284" s="11">
        <f t="shared" si="21"/>
        <v>-0.24200000000000002</v>
      </c>
      <c r="U284" s="5">
        <v>129314488</v>
      </c>
      <c r="V284" s="12">
        <f t="shared" si="22"/>
        <v>2450509547.5999999</v>
      </c>
      <c r="W284">
        <v>256</v>
      </c>
      <c r="X284" s="5">
        <v>9679</v>
      </c>
      <c r="Y284" s="5">
        <v>7369665</v>
      </c>
      <c r="Z284" s="4">
        <v>14134341.080000004</v>
      </c>
      <c r="AA284" s="4">
        <v>164192618.15000004</v>
      </c>
      <c r="AB284" s="13">
        <f t="shared" si="23"/>
        <v>5.699025000199514</v>
      </c>
      <c r="AC284" s="5">
        <v>9702</v>
      </c>
      <c r="AD284" s="5">
        <v>31792884</v>
      </c>
      <c r="AE284" s="4">
        <v>64274457.350000016</v>
      </c>
      <c r="AF284" s="4">
        <v>756636725.29000008</v>
      </c>
      <c r="AG284" s="13">
        <f t="shared" si="24"/>
        <v>24.585709220764187</v>
      </c>
    </row>
    <row r="285" spans="1:33" x14ac:dyDescent="0.2">
      <c r="A285" s="3">
        <v>2455465</v>
      </c>
      <c r="B285" s="3">
        <v>258796</v>
      </c>
      <c r="C285" s="3" t="s">
        <v>385</v>
      </c>
      <c r="D285" s="3" t="s">
        <v>383</v>
      </c>
      <c r="E285" s="3" t="s">
        <v>384</v>
      </c>
      <c r="F285" s="3" t="s">
        <v>6</v>
      </c>
      <c r="G285" s="3" t="s">
        <v>11</v>
      </c>
      <c r="H285" s="3" t="s">
        <v>21</v>
      </c>
      <c r="I285" s="3" t="s">
        <v>444</v>
      </c>
      <c r="J285" s="3">
        <v>50206030</v>
      </c>
      <c r="K285" s="3" t="s">
        <v>905</v>
      </c>
      <c r="L285" s="3" t="s">
        <v>10</v>
      </c>
      <c r="M285" s="4">
        <v>113.2</v>
      </c>
      <c r="N285" s="6">
        <v>45656</v>
      </c>
      <c r="O285" s="4">
        <v>92.25</v>
      </c>
      <c r="P285" s="4">
        <f>IF(IFERROR(VLOOKUP(D285,'Adjustement coefficients'!J$3:K$51,2,FALSE),1)=0,1,IFERROR(VLOOKUP(D285,'Adjustement coefficients'!J$3:K$51,2,FALSE),1))</f>
        <v>1</v>
      </c>
      <c r="Q285" s="4">
        <f t="shared" si="20"/>
        <v>92.25</v>
      </c>
      <c r="R285" s="6">
        <v>45289</v>
      </c>
      <c r="S285" s="10"/>
      <c r="T285" s="11">
        <f t="shared" si="21"/>
        <v>0.22710027100271005</v>
      </c>
      <c r="U285" s="5">
        <v>190769749</v>
      </c>
      <c r="V285" s="12">
        <f t="shared" si="22"/>
        <v>21595135586.799999</v>
      </c>
      <c r="W285">
        <v>256</v>
      </c>
      <c r="X285" s="5">
        <v>496125</v>
      </c>
      <c r="Y285" s="5">
        <v>195081387</v>
      </c>
      <c r="Z285" s="4">
        <v>1925008003.0900002</v>
      </c>
      <c r="AA285" s="4">
        <v>22389410518.600014</v>
      </c>
      <c r="AB285" s="13">
        <f t="shared" si="23"/>
        <v>102.2601266828736</v>
      </c>
      <c r="AC285" s="5">
        <v>496246</v>
      </c>
      <c r="AD285" s="5">
        <v>218129889</v>
      </c>
      <c r="AE285" s="4">
        <v>2139513710.9799988</v>
      </c>
      <c r="AF285" s="4">
        <v>24866652103.290005</v>
      </c>
      <c r="AG285" s="13">
        <f t="shared" si="24"/>
        <v>114.34196991054384</v>
      </c>
    </row>
    <row r="286" spans="1:33" x14ac:dyDescent="0.2">
      <c r="A286" s="3">
        <v>2474162</v>
      </c>
      <c r="B286" s="3">
        <v>259159</v>
      </c>
      <c r="C286" s="3" t="s">
        <v>565</v>
      </c>
      <c r="D286" s="3" t="s">
        <v>563</v>
      </c>
      <c r="E286" s="3" t="s">
        <v>564</v>
      </c>
      <c r="F286" s="3" t="s">
        <v>6</v>
      </c>
      <c r="G286" s="3" t="s">
        <v>24</v>
      </c>
      <c r="H286" s="3" t="s">
        <v>21</v>
      </c>
      <c r="I286" s="3" t="s">
        <v>22</v>
      </c>
      <c r="J286" s="3">
        <v>30202015</v>
      </c>
      <c r="K286" s="3" t="s">
        <v>969</v>
      </c>
      <c r="L286" s="3" t="s">
        <v>10</v>
      </c>
      <c r="M286" s="4">
        <v>0.37</v>
      </c>
      <c r="N286" s="6">
        <v>45656</v>
      </c>
      <c r="O286" s="4">
        <v>0.64200000000000002</v>
      </c>
      <c r="P286" s="4">
        <f>IF(IFERROR(VLOOKUP(D286,'Adjustement coefficients'!J$3:K$51,2,FALSE),1)=0,1,IFERROR(VLOOKUP(D286,'Adjustement coefficients'!J$3:K$51,2,FALSE),1))</f>
        <v>0.85654429260743103</v>
      </c>
      <c r="Q286" s="4">
        <f t="shared" si="20"/>
        <v>0.54990143585397078</v>
      </c>
      <c r="R286" s="6">
        <v>45289</v>
      </c>
      <c r="S286" s="10"/>
      <c r="T286" s="11">
        <f t="shared" si="21"/>
        <v>-0.42367601246105924</v>
      </c>
      <c r="U286" s="5">
        <v>137042921</v>
      </c>
      <c r="V286" s="12">
        <f t="shared" si="22"/>
        <v>50705880.769999996</v>
      </c>
      <c r="W286">
        <v>256</v>
      </c>
      <c r="X286" s="5">
        <v>6907</v>
      </c>
      <c r="Y286" s="5">
        <v>80516390</v>
      </c>
      <c r="Z286" s="4">
        <v>4397801.3600000022</v>
      </c>
      <c r="AA286" s="4">
        <v>51283814.469999999</v>
      </c>
      <c r="AB286" s="13">
        <f t="shared" si="23"/>
        <v>58.752680848068032</v>
      </c>
      <c r="AC286" s="5">
        <v>6907</v>
      </c>
      <c r="AD286" s="5">
        <v>80516390</v>
      </c>
      <c r="AE286" s="4">
        <v>4397801.3600000022</v>
      </c>
      <c r="AF286" s="4">
        <v>51283814.469999999</v>
      </c>
      <c r="AG286" s="13">
        <f t="shared" si="24"/>
        <v>58.752680848068032</v>
      </c>
    </row>
    <row r="287" spans="1:33" x14ac:dyDescent="0.2">
      <c r="A287" s="3">
        <v>2475427</v>
      </c>
      <c r="B287" s="3">
        <v>259118</v>
      </c>
      <c r="C287" s="3" t="s">
        <v>118</v>
      </c>
      <c r="D287" s="3" t="s">
        <v>116</v>
      </c>
      <c r="E287" s="3" t="s">
        <v>117</v>
      </c>
      <c r="F287" s="3" t="s">
        <v>6</v>
      </c>
      <c r="G287" s="3" t="s">
        <v>24</v>
      </c>
      <c r="H287" s="3" t="s">
        <v>21</v>
      </c>
      <c r="I287" s="3" t="s">
        <v>22</v>
      </c>
      <c r="J287" s="3">
        <v>35101010</v>
      </c>
      <c r="K287" s="3" t="s">
        <v>927</v>
      </c>
      <c r="L287" s="3" t="s">
        <v>10</v>
      </c>
      <c r="M287" s="4">
        <v>81</v>
      </c>
      <c r="N287" s="6">
        <v>45656</v>
      </c>
      <c r="O287" s="4">
        <v>82</v>
      </c>
      <c r="P287" s="4">
        <f>IF(IFERROR(VLOOKUP(D287,'Adjustement coefficients'!J$3:K$51,2,FALSE),1)=0,1,IFERROR(VLOOKUP(D287,'Adjustement coefficients'!J$3:K$51,2,FALSE),1))</f>
        <v>1</v>
      </c>
      <c r="Q287" s="4">
        <f t="shared" si="20"/>
        <v>82</v>
      </c>
      <c r="R287" s="6">
        <v>45282</v>
      </c>
      <c r="S287" s="10"/>
      <c r="T287" s="11">
        <f t="shared" si="21"/>
        <v>-1.2195121951219513E-2</v>
      </c>
      <c r="U287" s="5">
        <v>30962431</v>
      </c>
      <c r="V287" s="12">
        <f t="shared" si="22"/>
        <v>2507956911</v>
      </c>
      <c r="W287">
        <v>256</v>
      </c>
      <c r="X287" s="5">
        <v>1217</v>
      </c>
      <c r="Y287" s="5">
        <v>587695</v>
      </c>
      <c r="Z287" s="4">
        <v>3997321.89</v>
      </c>
      <c r="AA287" s="4">
        <v>46627572.5</v>
      </c>
      <c r="AB287" s="13">
        <f t="shared" si="23"/>
        <v>1.8980906247316305</v>
      </c>
      <c r="AC287" s="5">
        <v>1229</v>
      </c>
      <c r="AD287" s="5">
        <v>1873360</v>
      </c>
      <c r="AE287" s="4">
        <v>12646418.869999997</v>
      </c>
      <c r="AF287" s="4">
        <v>146801624</v>
      </c>
      <c r="AG287" s="13">
        <f t="shared" si="24"/>
        <v>6.050429308990628</v>
      </c>
    </row>
    <row r="288" spans="1:33" x14ac:dyDescent="0.2">
      <c r="A288" s="3">
        <v>2479320</v>
      </c>
      <c r="B288" s="3">
        <v>259180</v>
      </c>
      <c r="C288" s="3" t="s">
        <v>221</v>
      </c>
      <c r="D288" s="3" t="s">
        <v>220</v>
      </c>
      <c r="E288" s="3" t="s">
        <v>996</v>
      </c>
      <c r="F288" s="3" t="s">
        <v>6</v>
      </c>
      <c r="G288" s="3" t="s">
        <v>11</v>
      </c>
      <c r="H288" s="3" t="s">
        <v>21</v>
      </c>
      <c r="I288" s="3" t="s">
        <v>8</v>
      </c>
      <c r="J288" s="3">
        <v>50202020</v>
      </c>
      <c r="K288" s="3" t="s">
        <v>941</v>
      </c>
      <c r="L288" s="3" t="s">
        <v>10</v>
      </c>
      <c r="M288" s="4">
        <v>11</v>
      </c>
      <c r="N288" s="6">
        <v>45656</v>
      </c>
      <c r="O288" s="4">
        <v>13.5</v>
      </c>
      <c r="P288" s="4">
        <f>IF(IFERROR(VLOOKUP(D288,'Adjustement coefficients'!J$3:K$51,2,FALSE),1)=0,1,IFERROR(VLOOKUP(D288,'Adjustement coefficients'!J$3:K$51,2,FALSE),1))</f>
        <v>1</v>
      </c>
      <c r="Q288" s="4">
        <f t="shared" si="20"/>
        <v>13.5</v>
      </c>
      <c r="R288" s="6">
        <v>45289</v>
      </c>
      <c r="S288" s="10"/>
      <c r="T288" s="11">
        <f t="shared" si="21"/>
        <v>-0.18518518518518517</v>
      </c>
      <c r="U288" s="5">
        <v>62898669</v>
      </c>
      <c r="V288" s="12">
        <f t="shared" si="22"/>
        <v>691885359</v>
      </c>
      <c r="W288">
        <v>256</v>
      </c>
      <c r="X288" s="5">
        <v>6319</v>
      </c>
      <c r="Y288" s="5">
        <v>8765490</v>
      </c>
      <c r="Z288" s="4">
        <v>10473655.76</v>
      </c>
      <c r="AA288" s="4">
        <v>121472259.05000006</v>
      </c>
      <c r="AB288" s="13">
        <f t="shared" si="23"/>
        <v>13.935891075850906</v>
      </c>
      <c r="AC288" s="5">
        <v>6350</v>
      </c>
      <c r="AD288" s="5">
        <v>13743581</v>
      </c>
      <c r="AE288" s="4">
        <v>16199120.410000002</v>
      </c>
      <c r="AF288" s="4">
        <v>188053939.54999986</v>
      </c>
      <c r="AG288" s="13">
        <f t="shared" si="24"/>
        <v>21.850352668034994</v>
      </c>
    </row>
    <row r="289" spans="1:33" x14ac:dyDescent="0.2">
      <c r="A289" s="3">
        <v>2481795</v>
      </c>
      <c r="B289" s="3">
        <v>259291</v>
      </c>
      <c r="C289" s="3" t="s">
        <v>362</v>
      </c>
      <c r="D289" s="3" t="s">
        <v>360</v>
      </c>
      <c r="E289" s="3" t="s">
        <v>361</v>
      </c>
      <c r="F289" s="3" t="s">
        <v>6</v>
      </c>
      <c r="G289" s="3" t="s">
        <v>17</v>
      </c>
      <c r="H289" s="3" t="s">
        <v>7</v>
      </c>
      <c r="I289" s="3" t="s">
        <v>15</v>
      </c>
      <c r="J289" s="3">
        <v>50206060</v>
      </c>
      <c r="K289" s="3" t="s">
        <v>957</v>
      </c>
      <c r="L289" s="3" t="s">
        <v>10</v>
      </c>
      <c r="M289" s="4">
        <v>54.9</v>
      </c>
      <c r="N289" s="6">
        <v>45656</v>
      </c>
      <c r="O289" s="4">
        <v>68</v>
      </c>
      <c r="P289" s="4">
        <f>IF(IFERROR(VLOOKUP(D289,'Adjustement coefficients'!J$3:K$51,2,FALSE),1)=0,1,IFERROR(VLOOKUP(D289,'Adjustement coefficients'!J$3:K$51,2,FALSE),1))</f>
        <v>1</v>
      </c>
      <c r="Q289" s="4">
        <f t="shared" si="20"/>
        <v>68</v>
      </c>
      <c r="R289" s="6">
        <v>45289</v>
      </c>
      <c r="S289" s="10"/>
      <c r="T289" s="11">
        <f t="shared" si="21"/>
        <v>-0.19264705882352942</v>
      </c>
      <c r="U289" s="5">
        <v>43900000</v>
      </c>
      <c r="V289" s="12">
        <f t="shared" si="22"/>
        <v>2410110000</v>
      </c>
      <c r="W289">
        <v>256</v>
      </c>
      <c r="X289" s="5">
        <v>101009</v>
      </c>
      <c r="Y289" s="5">
        <v>26215893</v>
      </c>
      <c r="Z289" s="4">
        <v>185138049.15000013</v>
      </c>
      <c r="AA289" s="4">
        <v>2152543242.1500006</v>
      </c>
      <c r="AB289" s="13">
        <f t="shared" si="23"/>
        <v>59.717296127562648</v>
      </c>
      <c r="AC289" s="5">
        <v>101070</v>
      </c>
      <c r="AD289" s="5">
        <v>28567638</v>
      </c>
      <c r="AE289" s="4">
        <v>201950110.41000018</v>
      </c>
      <c r="AF289" s="4">
        <v>2348491915.0500016</v>
      </c>
      <c r="AG289" s="13">
        <f t="shared" si="24"/>
        <v>65.07434624145786</v>
      </c>
    </row>
    <row r="290" spans="1:33" x14ac:dyDescent="0.2">
      <c r="A290" s="3">
        <v>2557856</v>
      </c>
      <c r="B290" s="3">
        <v>260104</v>
      </c>
      <c r="C290" s="3" t="s">
        <v>857</v>
      </c>
      <c r="D290" s="3" t="s">
        <v>855</v>
      </c>
      <c r="E290" s="3" t="s">
        <v>856</v>
      </c>
      <c r="F290" s="3" t="s">
        <v>6</v>
      </c>
      <c r="G290" s="3" t="s">
        <v>11</v>
      </c>
      <c r="H290" s="3" t="s">
        <v>21</v>
      </c>
      <c r="I290" s="3" t="s">
        <v>61</v>
      </c>
      <c r="J290" s="3">
        <v>60101015</v>
      </c>
      <c r="K290" s="3" t="s">
        <v>928</v>
      </c>
      <c r="L290" s="3" t="s">
        <v>10</v>
      </c>
      <c r="M290" s="4">
        <v>35.29</v>
      </c>
      <c r="N290" s="6">
        <v>45656</v>
      </c>
      <c r="O290" s="4">
        <v>32.159999999999997</v>
      </c>
      <c r="P290" s="4">
        <f>IF(IFERROR(VLOOKUP(D290,'Adjustement coefficients'!J$3:K$51,2,FALSE),1)=0,1,IFERROR(VLOOKUP(D290,'Adjustement coefficients'!J$3:K$51,2,FALSE),1))</f>
        <v>1</v>
      </c>
      <c r="Q290" s="4">
        <f t="shared" si="20"/>
        <v>32.159999999999997</v>
      </c>
      <c r="R290" s="6">
        <v>45289</v>
      </c>
      <c r="S290" s="10"/>
      <c r="T290" s="11">
        <f t="shared" si="21"/>
        <v>9.732587064676626E-2</v>
      </c>
      <c r="U290" s="5">
        <v>2496406246</v>
      </c>
      <c r="V290" s="12">
        <f t="shared" si="22"/>
        <v>88098176421.339996</v>
      </c>
      <c r="W290">
        <v>256</v>
      </c>
      <c r="X290" s="5">
        <v>719543</v>
      </c>
      <c r="Y290" s="5">
        <v>1037118117</v>
      </c>
      <c r="Z290" s="4">
        <v>3091898137.6799994</v>
      </c>
      <c r="AA290" s="4">
        <v>35950450838.439995</v>
      </c>
      <c r="AB290" s="13">
        <f t="shared" si="23"/>
        <v>41.544444885994729</v>
      </c>
      <c r="AC290" s="5">
        <v>719869</v>
      </c>
      <c r="AD290" s="5">
        <v>1430760550</v>
      </c>
      <c r="AE290" s="4">
        <v>4204038287.5200014</v>
      </c>
      <c r="AF290" s="4">
        <v>48722555794.379997</v>
      </c>
      <c r="AG290" s="13">
        <f t="shared" si="24"/>
        <v>57.312809255004559</v>
      </c>
    </row>
    <row r="291" spans="1:33" x14ac:dyDescent="0.2">
      <c r="A291" s="3">
        <v>2566536</v>
      </c>
      <c r="B291" s="3">
        <v>260043</v>
      </c>
      <c r="C291" s="3" t="s">
        <v>227</v>
      </c>
      <c r="D291" s="3" t="s">
        <v>225</v>
      </c>
      <c r="E291" s="3" t="s">
        <v>226</v>
      </c>
      <c r="F291" s="3" t="s">
        <v>6</v>
      </c>
      <c r="G291" s="3" t="s">
        <v>24</v>
      </c>
      <c r="H291" s="3" t="s">
        <v>7</v>
      </c>
      <c r="I291" s="3" t="s">
        <v>22</v>
      </c>
      <c r="J291" s="3">
        <v>50206030</v>
      </c>
      <c r="K291" s="3" t="s">
        <v>905</v>
      </c>
      <c r="L291" s="3" t="s">
        <v>10</v>
      </c>
      <c r="M291" s="4">
        <v>88.6</v>
      </c>
      <c r="N291" s="6">
        <v>45656</v>
      </c>
      <c r="O291" s="4">
        <v>128</v>
      </c>
      <c r="P291" s="4">
        <f>IF(IFERROR(VLOOKUP(D291,'Adjustement coefficients'!J$3:K$51,2,FALSE),1)=0,1,IFERROR(VLOOKUP(D291,'Adjustement coefficients'!J$3:K$51,2,FALSE),1))</f>
        <v>1</v>
      </c>
      <c r="Q291" s="4">
        <f t="shared" si="20"/>
        <v>128</v>
      </c>
      <c r="R291" s="6">
        <v>45289</v>
      </c>
      <c r="S291" s="10"/>
      <c r="T291" s="11">
        <f t="shared" si="21"/>
        <v>-0.30781250000000004</v>
      </c>
      <c r="U291" s="5">
        <v>53726718</v>
      </c>
      <c r="V291" s="12">
        <f t="shared" si="22"/>
        <v>4760187214.7999992</v>
      </c>
      <c r="W291">
        <v>256</v>
      </c>
      <c r="X291" s="5">
        <v>103049</v>
      </c>
      <c r="Y291" s="5">
        <v>14948504</v>
      </c>
      <c r="Z291" s="4">
        <v>149949416.37999994</v>
      </c>
      <c r="AA291" s="4">
        <v>1735671325.200001</v>
      </c>
      <c r="AB291" s="13">
        <f t="shared" si="23"/>
        <v>27.823221958207089</v>
      </c>
      <c r="AC291" s="5">
        <v>103070</v>
      </c>
      <c r="AD291" s="5">
        <v>15773060</v>
      </c>
      <c r="AE291" s="4">
        <v>158159258.92999995</v>
      </c>
      <c r="AF291" s="4">
        <v>1829888683.8500011</v>
      </c>
      <c r="AG291" s="13">
        <f t="shared" si="24"/>
        <v>29.357944403006343</v>
      </c>
    </row>
    <row r="292" spans="1:33" x14ac:dyDescent="0.2">
      <c r="A292" s="3">
        <v>2580754</v>
      </c>
      <c r="B292" s="3">
        <v>142917</v>
      </c>
      <c r="C292" s="3" t="s">
        <v>628</v>
      </c>
      <c r="D292" s="3" t="s">
        <v>1014</v>
      </c>
      <c r="E292" s="3" t="s">
        <v>627</v>
      </c>
      <c r="F292" s="3" t="s">
        <v>6</v>
      </c>
      <c r="G292" s="3" t="s">
        <v>11</v>
      </c>
      <c r="H292" s="3" t="s">
        <v>21</v>
      </c>
      <c r="I292" s="3" t="s">
        <v>8</v>
      </c>
      <c r="J292" s="3">
        <v>60101010</v>
      </c>
      <c r="K292" s="3" t="s">
        <v>916</v>
      </c>
      <c r="L292" s="3" t="s">
        <v>10</v>
      </c>
      <c r="M292" s="4">
        <v>12.76</v>
      </c>
      <c r="N292" s="6">
        <v>45656</v>
      </c>
      <c r="O292" s="4">
        <v>8.15</v>
      </c>
      <c r="P292" s="4">
        <f>IF(IFERROR(VLOOKUP(D292,'Adjustement coefficients'!J$3:K$51,2,FALSE),1)=0,1,IFERROR(VLOOKUP(D292,'Adjustement coefficients'!J$3:K$51,2,FALSE),1))</f>
        <v>1</v>
      </c>
      <c r="Q292" s="4">
        <f t="shared" si="20"/>
        <v>8.15</v>
      </c>
      <c r="R292" s="6">
        <v>45289</v>
      </c>
      <c r="S292" s="10"/>
      <c r="T292" s="11">
        <f t="shared" si="21"/>
        <v>0.56564417177914106</v>
      </c>
      <c r="U292" s="5">
        <v>142356855</v>
      </c>
      <c r="V292" s="12">
        <f t="shared" si="22"/>
        <v>1816473469.8</v>
      </c>
      <c r="W292">
        <v>256</v>
      </c>
      <c r="X292" s="5">
        <v>36026</v>
      </c>
      <c r="Y292" s="5">
        <v>68836949</v>
      </c>
      <c r="Z292" s="4">
        <v>56190731.339999974</v>
      </c>
      <c r="AA292" s="4">
        <v>653806946.76999998</v>
      </c>
      <c r="AB292" s="13">
        <f t="shared" si="23"/>
        <v>48.355204953073738</v>
      </c>
      <c r="AC292" s="5">
        <v>36026</v>
      </c>
      <c r="AD292" s="5">
        <v>68836949</v>
      </c>
      <c r="AE292" s="4">
        <v>56190731.339999974</v>
      </c>
      <c r="AF292" s="4">
        <v>653806946.76999998</v>
      </c>
      <c r="AG292" s="13">
        <f t="shared" si="24"/>
        <v>48.355204953073738</v>
      </c>
    </row>
    <row r="293" spans="1:33" x14ac:dyDescent="0.2">
      <c r="A293" s="3">
        <v>2593875</v>
      </c>
      <c r="B293" s="3">
        <v>252549</v>
      </c>
      <c r="C293" s="3" t="s">
        <v>579</v>
      </c>
      <c r="D293" s="3" t="s">
        <v>577</v>
      </c>
      <c r="E293" s="3" t="s">
        <v>578</v>
      </c>
      <c r="F293" s="3" t="s">
        <v>6</v>
      </c>
      <c r="G293" s="3" t="s">
        <v>24</v>
      </c>
      <c r="H293" s="3" t="s">
        <v>21</v>
      </c>
      <c r="I293" s="3" t="s">
        <v>22</v>
      </c>
      <c r="J293" s="3">
        <v>50202030</v>
      </c>
      <c r="K293" s="3" t="s">
        <v>937</v>
      </c>
      <c r="L293" s="3" t="s">
        <v>10</v>
      </c>
      <c r="M293" s="4">
        <v>4.3</v>
      </c>
      <c r="N293" s="6">
        <v>45656</v>
      </c>
      <c r="O293" s="4">
        <v>8</v>
      </c>
      <c r="P293" s="4">
        <f>IF(IFERROR(VLOOKUP(D293,'Adjustement coefficients'!J$3:K$51,2,FALSE),1)=0,1,IFERROR(VLOOKUP(D293,'Adjustement coefficients'!J$3:K$51,2,FALSE),1))</f>
        <v>1</v>
      </c>
      <c r="Q293" s="4">
        <f t="shared" si="20"/>
        <v>8</v>
      </c>
      <c r="R293" s="6">
        <v>45289</v>
      </c>
      <c r="S293" s="10"/>
      <c r="T293" s="11">
        <f t="shared" si="21"/>
        <v>-0.46250000000000002</v>
      </c>
      <c r="U293" s="5">
        <v>52715477</v>
      </c>
      <c r="V293" s="12">
        <f t="shared" si="22"/>
        <v>226676551.09999999</v>
      </c>
      <c r="W293">
        <v>256</v>
      </c>
      <c r="X293" s="5">
        <v>1553</v>
      </c>
      <c r="Y293" s="5">
        <v>1800028</v>
      </c>
      <c r="Z293" s="4">
        <v>1230950</v>
      </c>
      <c r="AA293" s="4">
        <v>14161780.380000003</v>
      </c>
      <c r="AB293" s="13">
        <f t="shared" si="23"/>
        <v>3.4146100963859247</v>
      </c>
      <c r="AC293" s="5">
        <v>1556</v>
      </c>
      <c r="AD293" s="5">
        <v>1980028</v>
      </c>
      <c r="AE293" s="4">
        <v>1337811.0599999998</v>
      </c>
      <c r="AF293" s="4">
        <v>15372780.380000001</v>
      </c>
      <c r="AG293" s="13">
        <f t="shared" si="24"/>
        <v>3.7560657944914357</v>
      </c>
    </row>
    <row r="294" spans="1:33" x14ac:dyDescent="0.2">
      <c r="A294" s="3">
        <v>2635090</v>
      </c>
      <c r="B294" s="3">
        <v>260163</v>
      </c>
      <c r="C294" s="3" t="s">
        <v>593</v>
      </c>
      <c r="D294" s="3" t="s">
        <v>591</v>
      </c>
      <c r="E294" s="3" t="s">
        <v>592</v>
      </c>
      <c r="F294" s="3" t="s">
        <v>6</v>
      </c>
      <c r="G294" s="3" t="s">
        <v>11</v>
      </c>
      <c r="H294" s="3" t="s">
        <v>7</v>
      </c>
      <c r="I294" s="3" t="s">
        <v>8</v>
      </c>
      <c r="J294" s="3">
        <v>60101030</v>
      </c>
      <c r="K294" s="3" t="s">
        <v>914</v>
      </c>
      <c r="L294" s="3" t="s">
        <v>10</v>
      </c>
      <c r="M294" s="4">
        <v>43.65</v>
      </c>
      <c r="N294" s="6">
        <v>45656</v>
      </c>
      <c r="O294" s="4">
        <v>55.5</v>
      </c>
      <c r="P294" s="4">
        <f>IF(IFERROR(VLOOKUP(D294,'Adjustement coefficients'!J$3:K$51,2,FALSE),1)=0,1,IFERROR(VLOOKUP(D294,'Adjustement coefficients'!J$3:K$51,2,FALSE),1))</f>
        <v>1</v>
      </c>
      <c r="Q294" s="4">
        <f t="shared" si="20"/>
        <v>55.5</v>
      </c>
      <c r="R294" s="6">
        <v>45289</v>
      </c>
      <c r="S294" s="10"/>
      <c r="T294" s="11">
        <f t="shared" si="21"/>
        <v>-0.21351351351351353</v>
      </c>
      <c r="U294" s="5">
        <v>39463867</v>
      </c>
      <c r="V294" s="12">
        <f t="shared" si="22"/>
        <v>1722597794.55</v>
      </c>
      <c r="W294">
        <v>256</v>
      </c>
      <c r="X294" s="5">
        <v>56162</v>
      </c>
      <c r="Y294" s="5">
        <v>17855451</v>
      </c>
      <c r="Z294" s="4">
        <v>86062688.990000024</v>
      </c>
      <c r="AA294" s="4">
        <v>998662251.40000081</v>
      </c>
      <c r="AB294" s="13">
        <f t="shared" si="23"/>
        <v>45.245061767515075</v>
      </c>
      <c r="AC294" s="5">
        <v>56184</v>
      </c>
      <c r="AD294" s="5">
        <v>18999910</v>
      </c>
      <c r="AE294" s="4">
        <v>91091601.960000023</v>
      </c>
      <c r="AF294" s="4">
        <v>1057622240.930001</v>
      </c>
      <c r="AG294" s="13">
        <f t="shared" si="24"/>
        <v>48.14507914290305</v>
      </c>
    </row>
    <row r="295" spans="1:33" x14ac:dyDescent="0.2">
      <c r="A295" s="3">
        <v>2664170</v>
      </c>
      <c r="B295" s="3">
        <v>261103</v>
      </c>
      <c r="C295" s="3" t="s">
        <v>862</v>
      </c>
      <c r="D295" s="3" t="s">
        <v>861</v>
      </c>
      <c r="E295" s="3" t="s">
        <v>1025</v>
      </c>
      <c r="F295" s="3" t="s">
        <v>6</v>
      </c>
      <c r="G295" s="3" t="s">
        <v>24</v>
      </c>
      <c r="H295" s="3" t="s">
        <v>14</v>
      </c>
      <c r="I295" s="3" t="s">
        <v>22</v>
      </c>
      <c r="J295" s="3">
        <v>65103035</v>
      </c>
      <c r="K295" s="3" t="s">
        <v>912</v>
      </c>
      <c r="L295" s="3" t="s">
        <v>10</v>
      </c>
      <c r="M295" s="4">
        <v>14.65</v>
      </c>
      <c r="N295" s="6">
        <v>45656</v>
      </c>
      <c r="O295" s="4">
        <v>36.5</v>
      </c>
      <c r="P295" s="4">
        <f>IF(IFERROR(VLOOKUP(D295,'Adjustement coefficients'!J$3:K$51,2,FALSE),1)=0,1,IFERROR(VLOOKUP(D295,'Adjustement coefficients'!J$3:K$51,2,FALSE),1))</f>
        <v>1</v>
      </c>
      <c r="Q295" s="4">
        <f t="shared" si="20"/>
        <v>36.5</v>
      </c>
      <c r="R295" s="6">
        <v>45289</v>
      </c>
      <c r="S295" s="10"/>
      <c r="T295" s="11">
        <f t="shared" si="21"/>
        <v>-0.59863013698630141</v>
      </c>
      <c r="U295" s="5">
        <v>52707553</v>
      </c>
      <c r="V295" s="12">
        <f t="shared" si="22"/>
        <v>772165651.45000005</v>
      </c>
      <c r="W295">
        <v>256</v>
      </c>
      <c r="X295" s="5">
        <v>2582</v>
      </c>
      <c r="Y295" s="5">
        <v>2028180</v>
      </c>
      <c r="Z295" s="4">
        <v>3101564.14</v>
      </c>
      <c r="AA295" s="4">
        <v>36074955.910000011</v>
      </c>
      <c r="AB295" s="13">
        <f t="shared" si="23"/>
        <v>3.8479874032475005</v>
      </c>
      <c r="AC295" s="5">
        <v>2582</v>
      </c>
      <c r="AD295" s="5">
        <v>2028180</v>
      </c>
      <c r="AE295" s="4">
        <v>3101564.14</v>
      </c>
      <c r="AF295" s="4">
        <v>36074955.910000011</v>
      </c>
      <c r="AG295" s="13">
        <f t="shared" si="24"/>
        <v>3.8479874032475005</v>
      </c>
    </row>
    <row r="296" spans="1:33" x14ac:dyDescent="0.2">
      <c r="A296" s="3">
        <v>2749986</v>
      </c>
      <c r="B296" s="3">
        <v>260131</v>
      </c>
      <c r="C296" s="3" t="s">
        <v>401</v>
      </c>
      <c r="D296" s="3" t="s">
        <v>399</v>
      </c>
      <c r="E296" s="3" t="s">
        <v>400</v>
      </c>
      <c r="F296" s="3" t="s">
        <v>6</v>
      </c>
      <c r="G296" s="3" t="s">
        <v>24</v>
      </c>
      <c r="H296" s="3" t="s">
        <v>74</v>
      </c>
      <c r="I296" s="3" t="s">
        <v>22</v>
      </c>
      <c r="J296" s="3">
        <v>20103010</v>
      </c>
      <c r="K296" s="3" t="s">
        <v>922</v>
      </c>
      <c r="L296" s="3" t="s">
        <v>10</v>
      </c>
      <c r="M296" s="4">
        <v>5</v>
      </c>
      <c r="N296" s="6">
        <v>45656</v>
      </c>
      <c r="O296" s="4">
        <v>12.4</v>
      </c>
      <c r="P296" s="4">
        <f>IF(IFERROR(VLOOKUP(D296,'Adjustement coefficients'!J$3:K$51,2,FALSE),1)=0,1,IFERROR(VLOOKUP(D296,'Adjustement coefficients'!J$3:K$51,2,FALSE),1))</f>
        <v>1</v>
      </c>
      <c r="Q296" s="4">
        <f t="shared" si="20"/>
        <v>12.4</v>
      </c>
      <c r="R296" s="6">
        <v>45289</v>
      </c>
      <c r="S296" s="10"/>
      <c r="T296" s="11">
        <f t="shared" si="21"/>
        <v>-0.59677419354838712</v>
      </c>
      <c r="U296" s="5">
        <v>45236750</v>
      </c>
      <c r="V296" s="12">
        <f t="shared" si="22"/>
        <v>226183750</v>
      </c>
      <c r="W296">
        <v>256</v>
      </c>
      <c r="X296" s="5">
        <v>1681</v>
      </c>
      <c r="Y296" s="5">
        <v>1562632</v>
      </c>
      <c r="Z296" s="4">
        <v>1043934.4800000001</v>
      </c>
      <c r="AA296" s="4">
        <v>12107056.15000001</v>
      </c>
      <c r="AB296" s="13">
        <f t="shared" si="23"/>
        <v>3.4543418791137737</v>
      </c>
      <c r="AC296" s="5">
        <v>1681</v>
      </c>
      <c r="AD296" s="5">
        <v>1562632</v>
      </c>
      <c r="AE296" s="4">
        <v>1043934.4800000001</v>
      </c>
      <c r="AF296" s="4">
        <v>12107056.15000001</v>
      </c>
      <c r="AG296" s="13">
        <f t="shared" si="24"/>
        <v>3.4543418791137737</v>
      </c>
    </row>
    <row r="297" spans="1:33" x14ac:dyDescent="0.2">
      <c r="A297" s="3">
        <v>2772804</v>
      </c>
      <c r="B297" s="3">
        <v>262123</v>
      </c>
      <c r="C297" s="3" t="s">
        <v>538</v>
      </c>
      <c r="D297" s="3" t="s">
        <v>536</v>
      </c>
      <c r="E297" s="3" t="s">
        <v>537</v>
      </c>
      <c r="F297" s="3" t="s">
        <v>6</v>
      </c>
      <c r="G297" s="3" t="s">
        <v>24</v>
      </c>
      <c r="H297" s="3" t="s">
        <v>21</v>
      </c>
      <c r="I297" s="3" t="s">
        <v>22</v>
      </c>
      <c r="J297" s="3">
        <v>50203000</v>
      </c>
      <c r="K297" s="3" t="s">
        <v>933</v>
      </c>
      <c r="L297" s="3" t="s">
        <v>10</v>
      </c>
      <c r="M297" s="4">
        <v>1.9</v>
      </c>
      <c r="N297" s="6">
        <v>45645</v>
      </c>
      <c r="O297" s="4">
        <v>3.5</v>
      </c>
      <c r="P297" s="4">
        <f>IF(IFERROR(VLOOKUP(D297,'Adjustement coefficients'!J$3:K$51,2,FALSE),1)=0,1,IFERROR(VLOOKUP(D297,'Adjustement coefficients'!J$3:K$51,2,FALSE),1))</f>
        <v>1</v>
      </c>
      <c r="Q297" s="4">
        <f t="shared" si="20"/>
        <v>3.5</v>
      </c>
      <c r="R297" s="6">
        <v>45280</v>
      </c>
      <c r="S297" s="10"/>
      <c r="T297" s="11">
        <f t="shared" si="21"/>
        <v>-0.45714285714285718</v>
      </c>
      <c r="U297" s="5">
        <v>70920680</v>
      </c>
      <c r="V297" s="12">
        <f t="shared" si="22"/>
        <v>134749292</v>
      </c>
      <c r="W297">
        <v>256</v>
      </c>
      <c r="X297" s="5">
        <v>587</v>
      </c>
      <c r="Y297" s="5">
        <v>4447505</v>
      </c>
      <c r="Z297" s="4">
        <v>1204611.8000000007</v>
      </c>
      <c r="AA297" s="4">
        <v>13961745.180000003</v>
      </c>
      <c r="AB297" s="13">
        <f t="shared" si="23"/>
        <v>6.2710975134474172</v>
      </c>
      <c r="AC297" s="5">
        <v>593</v>
      </c>
      <c r="AD297" s="5">
        <v>13972921</v>
      </c>
      <c r="AE297" s="4">
        <v>3689060.4099999988</v>
      </c>
      <c r="AF297" s="4">
        <v>42973621.829999998</v>
      </c>
      <c r="AG297" s="13">
        <f t="shared" si="24"/>
        <v>19.70218136656332</v>
      </c>
    </row>
    <row r="298" spans="1:33" x14ac:dyDescent="0.2">
      <c r="A298" s="3">
        <v>2796142</v>
      </c>
      <c r="B298" s="3">
        <v>262390</v>
      </c>
      <c r="C298" s="3" t="s">
        <v>791</v>
      </c>
      <c r="D298" s="3" t="s">
        <v>1055</v>
      </c>
      <c r="E298" s="3" t="s">
        <v>790</v>
      </c>
      <c r="F298" s="3" t="s">
        <v>6</v>
      </c>
      <c r="G298" s="3" t="s">
        <v>24</v>
      </c>
      <c r="H298" s="3" t="s">
        <v>21</v>
      </c>
      <c r="I298" s="3" t="s">
        <v>22</v>
      </c>
      <c r="J298" s="3">
        <v>50206030</v>
      </c>
      <c r="K298" s="3" t="s">
        <v>905</v>
      </c>
      <c r="L298" s="3" t="s">
        <v>10</v>
      </c>
      <c r="M298" s="4">
        <v>22.25</v>
      </c>
      <c r="N298" s="6">
        <v>45656</v>
      </c>
      <c r="O298" s="4">
        <v>4.7</v>
      </c>
      <c r="P298" s="4">
        <f>IF(IFERROR(VLOOKUP(D298,'Adjustement coefficients'!J$3:K$51,2,FALSE),1)=0,1,IFERROR(VLOOKUP(D298,'Adjustement coefficients'!J$3:K$51,2,FALSE),1))</f>
        <v>100</v>
      </c>
      <c r="Q298" s="4">
        <f t="shared" si="20"/>
        <v>470</v>
      </c>
      <c r="R298" s="6">
        <v>45289</v>
      </c>
      <c r="S298" s="10"/>
      <c r="T298" s="11">
        <f t="shared" si="21"/>
        <v>3.7340425531914896</v>
      </c>
      <c r="U298" s="5">
        <v>1877263</v>
      </c>
      <c r="V298" s="12">
        <f t="shared" si="22"/>
        <v>41769101.75</v>
      </c>
      <c r="W298">
        <v>256</v>
      </c>
      <c r="X298" s="5">
        <v>17194</v>
      </c>
      <c r="Y298" s="5">
        <v>124633837</v>
      </c>
      <c r="Z298" s="4">
        <v>22312257.480000023</v>
      </c>
      <c r="AA298" s="4">
        <v>257328957.75000006</v>
      </c>
      <c r="AB298" s="13">
        <f t="shared" si="23"/>
        <v>6639.1249920762302</v>
      </c>
      <c r="AC298" s="5">
        <v>17199</v>
      </c>
      <c r="AD298" s="5">
        <v>130374003</v>
      </c>
      <c r="AE298" s="4">
        <v>22862695.170000028</v>
      </c>
      <c r="AF298" s="4">
        <v>263708239.2100001</v>
      </c>
      <c r="AG298" s="13">
        <f t="shared" si="24"/>
        <v>6944.8981309491528</v>
      </c>
    </row>
    <row r="299" spans="1:33" x14ac:dyDescent="0.2">
      <c r="A299" s="3">
        <v>2905643</v>
      </c>
      <c r="B299" s="3">
        <v>176378</v>
      </c>
      <c r="C299" s="3" t="s">
        <v>515</v>
      </c>
      <c r="D299" s="3" t="s">
        <v>513</v>
      </c>
      <c r="E299" s="3" t="s">
        <v>514</v>
      </c>
      <c r="F299" s="3" t="s">
        <v>6</v>
      </c>
      <c r="G299" s="3" t="s">
        <v>24</v>
      </c>
      <c r="H299" s="3" t="s">
        <v>21</v>
      </c>
      <c r="I299" s="3" t="s">
        <v>22</v>
      </c>
      <c r="J299" s="3">
        <v>60101030</v>
      </c>
      <c r="K299" s="3" t="s">
        <v>914</v>
      </c>
      <c r="L299" s="3" t="s">
        <v>10</v>
      </c>
      <c r="M299" s="4">
        <v>33.5</v>
      </c>
      <c r="N299" s="6">
        <v>45656</v>
      </c>
      <c r="O299" s="4">
        <v>41</v>
      </c>
      <c r="P299" s="4">
        <f>IF(IFERROR(VLOOKUP(D299,'Adjustement coefficients'!J$3:K$51,2,FALSE),1)=0,1,IFERROR(VLOOKUP(D299,'Adjustement coefficients'!J$3:K$51,2,FALSE),1))</f>
        <v>1</v>
      </c>
      <c r="Q299" s="4">
        <f t="shared" si="20"/>
        <v>41</v>
      </c>
      <c r="R299" s="6">
        <v>45289</v>
      </c>
      <c r="S299" s="10"/>
      <c r="T299" s="11">
        <f t="shared" si="21"/>
        <v>-0.18292682926829268</v>
      </c>
      <c r="U299" s="5">
        <v>43255096</v>
      </c>
      <c r="V299" s="12">
        <f t="shared" si="22"/>
        <v>1449045716</v>
      </c>
      <c r="W299">
        <v>256</v>
      </c>
      <c r="X299" s="5">
        <v>46912</v>
      </c>
      <c r="Y299" s="5">
        <v>15280454</v>
      </c>
      <c r="Z299" s="4">
        <v>50935128.010000013</v>
      </c>
      <c r="AA299" s="4">
        <v>590586143.66000009</v>
      </c>
      <c r="AB299" s="13">
        <f t="shared" si="23"/>
        <v>35.32636709441126</v>
      </c>
      <c r="AC299" s="5">
        <v>46917</v>
      </c>
      <c r="AD299" s="5">
        <v>15527396</v>
      </c>
      <c r="AE299" s="4">
        <v>51776485.570000023</v>
      </c>
      <c r="AF299" s="4">
        <v>600441676.30999994</v>
      </c>
      <c r="AG299" s="13">
        <f t="shared" si="24"/>
        <v>35.897263989426818</v>
      </c>
    </row>
    <row r="300" spans="1:33" x14ac:dyDescent="0.2">
      <c r="A300" s="3">
        <v>2910735</v>
      </c>
      <c r="B300" s="3">
        <v>263084</v>
      </c>
      <c r="C300" s="3" t="s">
        <v>725</v>
      </c>
      <c r="D300" s="3" t="s">
        <v>1056</v>
      </c>
      <c r="E300" s="3" t="s">
        <v>724</v>
      </c>
      <c r="F300" s="3" t="s">
        <v>6</v>
      </c>
      <c r="G300" s="3" t="s">
        <v>24</v>
      </c>
      <c r="H300" s="3" t="s">
        <v>7</v>
      </c>
      <c r="I300" s="3" t="s">
        <v>22</v>
      </c>
      <c r="J300" s="3">
        <v>60101030</v>
      </c>
      <c r="K300" s="3" t="s">
        <v>914</v>
      </c>
      <c r="L300" s="3" t="s">
        <v>10</v>
      </c>
      <c r="M300" s="4">
        <v>21</v>
      </c>
      <c r="N300" s="6">
        <v>45575</v>
      </c>
      <c r="O300" s="4">
        <v>30.3</v>
      </c>
      <c r="P300" s="4">
        <f>IF(IFERROR(VLOOKUP(D300,'Adjustement coefficients'!J$3:K$51,2,FALSE),1)=0,1,IFERROR(VLOOKUP(D300,'Adjustement coefficients'!J$3:K$51,2,FALSE),1))</f>
        <v>1</v>
      </c>
      <c r="Q300" s="4">
        <f t="shared" si="20"/>
        <v>30.3</v>
      </c>
      <c r="R300" s="6">
        <v>45289</v>
      </c>
      <c r="S300" s="10"/>
      <c r="T300" s="11">
        <f t="shared" si="21"/>
        <v>-0.30693069306930693</v>
      </c>
      <c r="U300" s="5">
        <v>60000100</v>
      </c>
      <c r="V300" s="12">
        <f t="shared" si="22"/>
        <v>1260002100</v>
      </c>
      <c r="W300">
        <v>256</v>
      </c>
      <c r="X300" s="5">
        <v>1378</v>
      </c>
      <c r="Y300" s="5">
        <v>988127</v>
      </c>
      <c r="Z300" s="4">
        <v>2334543.2000000007</v>
      </c>
      <c r="AA300" s="4">
        <v>26999405.800000001</v>
      </c>
      <c r="AB300" s="13">
        <f t="shared" si="23"/>
        <v>1.6468755885406856</v>
      </c>
      <c r="AC300" s="5">
        <v>1380</v>
      </c>
      <c r="AD300" s="5">
        <v>1388127</v>
      </c>
      <c r="AE300" s="4">
        <v>3155866.2600000012</v>
      </c>
      <c r="AF300" s="4">
        <v>36519405.800000004</v>
      </c>
      <c r="AG300" s="13">
        <f t="shared" si="24"/>
        <v>2.3135411440980929</v>
      </c>
    </row>
    <row r="301" spans="1:33" x14ac:dyDescent="0.2">
      <c r="A301" s="3">
        <v>2936563</v>
      </c>
      <c r="B301" s="3">
        <v>263292</v>
      </c>
      <c r="C301" s="3" t="s">
        <v>250</v>
      </c>
      <c r="D301" s="3" t="s">
        <v>248</v>
      </c>
      <c r="E301" s="3" t="s">
        <v>249</v>
      </c>
      <c r="F301" s="3" t="s">
        <v>6</v>
      </c>
      <c r="G301" s="3" t="s">
        <v>24</v>
      </c>
      <c r="H301" s="3" t="s">
        <v>21</v>
      </c>
      <c r="I301" s="3" t="s">
        <v>22</v>
      </c>
      <c r="J301" s="3">
        <v>60101015</v>
      </c>
      <c r="K301" s="3" t="s">
        <v>928</v>
      </c>
      <c r="L301" s="3" t="s">
        <v>10</v>
      </c>
      <c r="M301" s="4">
        <v>3.7</v>
      </c>
      <c r="N301" s="6">
        <v>45656</v>
      </c>
      <c r="O301" s="4">
        <v>8.4700000000000006</v>
      </c>
      <c r="P301" s="4">
        <f>IF(IFERROR(VLOOKUP(D301,'Adjustement coefficients'!J$3:K$51,2,FALSE),1)=0,1,IFERROR(VLOOKUP(D301,'Adjustement coefficients'!J$3:K$51,2,FALSE),1))</f>
        <v>1</v>
      </c>
      <c r="Q301" s="4">
        <f t="shared" si="20"/>
        <v>8.4700000000000006</v>
      </c>
      <c r="R301" s="6">
        <v>45289</v>
      </c>
      <c r="S301" s="10"/>
      <c r="T301" s="11">
        <f t="shared" si="21"/>
        <v>-0.56316410861865407</v>
      </c>
      <c r="U301" s="5">
        <v>291890099</v>
      </c>
      <c r="V301" s="12">
        <f t="shared" si="22"/>
        <v>1079993366.3</v>
      </c>
      <c r="W301">
        <v>256</v>
      </c>
      <c r="X301" s="5">
        <v>36655</v>
      </c>
      <c r="Y301" s="5">
        <v>138488288</v>
      </c>
      <c r="Z301" s="4">
        <v>62058375.730000041</v>
      </c>
      <c r="AA301" s="4">
        <v>718266603.88000059</v>
      </c>
      <c r="AB301" s="13">
        <f t="shared" si="23"/>
        <v>47.445353053924592</v>
      </c>
      <c r="AC301" s="5">
        <v>36690</v>
      </c>
      <c r="AD301" s="5">
        <v>201850109</v>
      </c>
      <c r="AE301" s="4">
        <v>93817104.970000014</v>
      </c>
      <c r="AF301" s="4">
        <v>1086781370.96</v>
      </c>
      <c r="AG301" s="13">
        <f t="shared" si="24"/>
        <v>69.152776915533536</v>
      </c>
    </row>
    <row r="302" spans="1:33" x14ac:dyDescent="0.2">
      <c r="A302" s="3">
        <v>2996249</v>
      </c>
      <c r="B302" s="3">
        <v>262968</v>
      </c>
      <c r="C302" s="3" t="s">
        <v>283</v>
      </c>
      <c r="D302" s="3" t="s">
        <v>281</v>
      </c>
      <c r="E302" s="3" t="s">
        <v>282</v>
      </c>
      <c r="F302" s="3" t="s">
        <v>6</v>
      </c>
      <c r="G302" s="3" t="s">
        <v>24</v>
      </c>
      <c r="H302" s="3" t="s">
        <v>21</v>
      </c>
      <c r="I302" s="3" t="s">
        <v>22</v>
      </c>
      <c r="J302" s="3">
        <v>60102010</v>
      </c>
      <c r="K302" s="3" t="s">
        <v>946</v>
      </c>
      <c r="L302" s="3" t="s">
        <v>10</v>
      </c>
      <c r="M302" s="4">
        <v>0.66</v>
      </c>
      <c r="N302" s="6">
        <v>45656</v>
      </c>
      <c r="O302" s="4">
        <v>1.665</v>
      </c>
      <c r="P302" s="4">
        <f>IF(IFERROR(VLOOKUP(D302,'Adjustement coefficients'!J$3:K$51,2,FALSE),1)=0,1,IFERROR(VLOOKUP(D302,'Adjustement coefficients'!J$3:K$51,2,FALSE),1))</f>
        <v>1</v>
      </c>
      <c r="Q302" s="4">
        <f t="shared" si="20"/>
        <v>1.665</v>
      </c>
      <c r="R302" s="6">
        <v>45289</v>
      </c>
      <c r="S302" s="10"/>
      <c r="T302" s="11">
        <f t="shared" si="21"/>
        <v>-0.60360360360360354</v>
      </c>
      <c r="U302" s="5">
        <v>119215312</v>
      </c>
      <c r="V302" s="12">
        <f t="shared" si="22"/>
        <v>78682105.920000002</v>
      </c>
      <c r="W302">
        <v>256</v>
      </c>
      <c r="X302" s="5">
        <v>1334</v>
      </c>
      <c r="Y302" s="5">
        <v>7544227</v>
      </c>
      <c r="Z302" s="4">
        <v>688878.37999999942</v>
      </c>
      <c r="AA302" s="4">
        <v>7967865.5599999977</v>
      </c>
      <c r="AB302" s="13">
        <f t="shared" si="23"/>
        <v>6.32823659430594</v>
      </c>
      <c r="AC302" s="5">
        <v>1336</v>
      </c>
      <c r="AD302" s="5">
        <v>16896005</v>
      </c>
      <c r="AE302" s="4">
        <v>1721045.939999999</v>
      </c>
      <c r="AF302" s="4">
        <v>19959304.710000005</v>
      </c>
      <c r="AG302" s="13">
        <f t="shared" si="24"/>
        <v>14.172680267783051</v>
      </c>
    </row>
    <row r="303" spans="1:33" x14ac:dyDescent="0.2">
      <c r="A303" s="3">
        <v>2998824</v>
      </c>
      <c r="B303" s="3">
        <v>168604</v>
      </c>
      <c r="C303" s="3" t="s">
        <v>170</v>
      </c>
      <c r="D303" s="3" t="s">
        <v>168</v>
      </c>
      <c r="E303" s="3" t="s">
        <v>169</v>
      </c>
      <c r="F303" s="3" t="s">
        <v>6</v>
      </c>
      <c r="G303" s="3" t="s">
        <v>11</v>
      </c>
      <c r="H303" s="3" t="s">
        <v>21</v>
      </c>
      <c r="I303" s="3" t="s">
        <v>8</v>
      </c>
      <c r="J303" s="3">
        <v>30101010</v>
      </c>
      <c r="K303" s="3" t="s">
        <v>907</v>
      </c>
      <c r="L303" s="3" t="s">
        <v>10</v>
      </c>
      <c r="M303" s="4">
        <v>122</v>
      </c>
      <c r="N303" s="6">
        <v>45656</v>
      </c>
      <c r="O303" s="4">
        <v>86.8</v>
      </c>
      <c r="P303" s="4">
        <f>IF(IFERROR(VLOOKUP(D303,'Adjustement coefficients'!J$3:K$51,2,FALSE),1)=0,1,IFERROR(VLOOKUP(D303,'Adjustement coefficients'!J$3:K$51,2,FALSE),1))</f>
        <v>1</v>
      </c>
      <c r="Q303" s="4">
        <f t="shared" si="20"/>
        <v>86.8</v>
      </c>
      <c r="R303" s="6">
        <v>45289</v>
      </c>
      <c r="S303" s="10"/>
      <c r="T303" s="11">
        <f t="shared" si="21"/>
        <v>0.40552995391705071</v>
      </c>
      <c r="U303" s="5">
        <v>5680198</v>
      </c>
      <c r="V303" s="12">
        <f t="shared" si="22"/>
        <v>692984156</v>
      </c>
      <c r="W303">
        <v>256</v>
      </c>
      <c r="X303" s="5">
        <v>1433</v>
      </c>
      <c r="Y303" s="5">
        <v>348140</v>
      </c>
      <c r="Z303" s="4">
        <v>2733470.9299999978</v>
      </c>
      <c r="AA303" s="4">
        <v>31721378.099999998</v>
      </c>
      <c r="AB303" s="13">
        <f t="shared" si="23"/>
        <v>6.1290116999442628</v>
      </c>
      <c r="AC303" s="5">
        <v>1448</v>
      </c>
      <c r="AD303" s="5">
        <v>926301</v>
      </c>
      <c r="AE303" s="4">
        <v>7087744.1600000039</v>
      </c>
      <c r="AF303" s="4">
        <v>81937922.600000009</v>
      </c>
      <c r="AG303" s="13">
        <f t="shared" si="24"/>
        <v>16.307547729850263</v>
      </c>
    </row>
    <row r="304" spans="1:33" x14ac:dyDescent="0.2">
      <c r="A304" s="3">
        <v>2999678</v>
      </c>
      <c r="B304" s="3">
        <v>203767</v>
      </c>
      <c r="C304" s="3" t="s">
        <v>159</v>
      </c>
      <c r="D304" s="3" t="s">
        <v>157</v>
      </c>
      <c r="E304" s="3" t="s">
        <v>158</v>
      </c>
      <c r="F304" s="3" t="s">
        <v>6</v>
      </c>
      <c r="G304" s="3" t="s">
        <v>24</v>
      </c>
      <c r="H304" s="3" t="s">
        <v>31</v>
      </c>
      <c r="I304" s="3" t="s">
        <v>22</v>
      </c>
      <c r="J304" s="3">
        <v>20103010</v>
      </c>
      <c r="K304" s="3" t="s">
        <v>922</v>
      </c>
      <c r="L304" s="3" t="s">
        <v>10</v>
      </c>
      <c r="M304" s="4">
        <v>5.05</v>
      </c>
      <c r="N304" s="6">
        <v>45635</v>
      </c>
      <c r="O304" s="4">
        <v>5.5</v>
      </c>
      <c r="P304" s="4">
        <f>IF(IFERROR(VLOOKUP(D304,'Adjustement coefficients'!J$3:K$51,2,FALSE),1)=0,1,IFERROR(VLOOKUP(D304,'Adjustement coefficients'!J$3:K$51,2,FALSE),1))</f>
        <v>1</v>
      </c>
      <c r="Q304" s="4">
        <f t="shared" si="20"/>
        <v>5.5</v>
      </c>
      <c r="R304" s="6">
        <v>45278</v>
      </c>
      <c r="S304" s="10"/>
      <c r="T304" s="11">
        <f t="shared" si="21"/>
        <v>-8.1818181818181845E-2</v>
      </c>
      <c r="U304" s="5">
        <v>739790997</v>
      </c>
      <c r="V304" s="12">
        <f t="shared" si="22"/>
        <v>3735944534.8499999</v>
      </c>
      <c r="W304">
        <v>256</v>
      </c>
      <c r="X304" s="5">
        <v>131</v>
      </c>
      <c r="Y304" s="5">
        <v>298750</v>
      </c>
      <c r="Z304" s="4">
        <v>146005.67999999991</v>
      </c>
      <c r="AA304" s="4">
        <v>1677477.7099999995</v>
      </c>
      <c r="AB304" s="13">
        <f t="shared" si="23"/>
        <v>4.0383027261955175E-2</v>
      </c>
      <c r="AC304" s="5">
        <v>137</v>
      </c>
      <c r="AD304" s="5">
        <v>3866463</v>
      </c>
      <c r="AE304" s="4">
        <v>1979028.1100000006</v>
      </c>
      <c r="AF304" s="4">
        <v>22896799.109999996</v>
      </c>
      <c r="AG304" s="13">
        <f t="shared" si="24"/>
        <v>0.52264261334340079</v>
      </c>
    </row>
    <row r="305" spans="1:33" x14ac:dyDescent="0.2">
      <c r="A305" s="3">
        <v>3075841</v>
      </c>
      <c r="B305" s="3">
        <v>264855</v>
      </c>
      <c r="C305" s="3" t="s">
        <v>988</v>
      </c>
      <c r="D305" s="3" t="s">
        <v>1017</v>
      </c>
      <c r="E305" s="3" t="s">
        <v>1018</v>
      </c>
      <c r="F305" s="3" t="s">
        <v>6</v>
      </c>
      <c r="G305" s="3" t="s">
        <v>17</v>
      </c>
      <c r="H305" s="3" t="s">
        <v>7</v>
      </c>
      <c r="I305" s="3" t="s">
        <v>15</v>
      </c>
      <c r="J305" s="3">
        <v>60101010</v>
      </c>
      <c r="K305" s="3" t="s">
        <v>916</v>
      </c>
      <c r="L305" s="3" t="s">
        <v>10</v>
      </c>
      <c r="M305" s="4">
        <v>0.19</v>
      </c>
      <c r="N305" s="6">
        <v>45656</v>
      </c>
      <c r="O305" s="4">
        <v>8.9</v>
      </c>
      <c r="P305" s="4">
        <f>IF(IFERROR(VLOOKUP(D305,'Adjustement coefficients'!J$3:K$51,2,FALSE),1)=0,1,IFERROR(VLOOKUP(D305,'Adjustement coefficients'!J$3:K$51,2,FALSE),1))</f>
        <v>1</v>
      </c>
      <c r="Q305" s="4">
        <f t="shared" si="20"/>
        <v>8.9</v>
      </c>
      <c r="R305" s="6">
        <v>45289</v>
      </c>
      <c r="S305" s="10"/>
      <c r="T305" s="11">
        <f t="shared" si="21"/>
        <v>-0.97865168539325853</v>
      </c>
      <c r="U305" s="5">
        <v>471880048</v>
      </c>
      <c r="V305" s="12">
        <f t="shared" si="22"/>
        <v>89657209.120000005</v>
      </c>
      <c r="W305">
        <v>256</v>
      </c>
      <c r="X305" s="5">
        <v>15001</v>
      </c>
      <c r="Y305" s="5">
        <v>133275444</v>
      </c>
      <c r="Z305" s="4">
        <v>14611862.840000005</v>
      </c>
      <c r="AA305" s="4">
        <v>168863493.06999999</v>
      </c>
      <c r="AB305" s="13">
        <f t="shared" si="23"/>
        <v>28.243500560125401</v>
      </c>
      <c r="AC305" s="5">
        <v>15012</v>
      </c>
      <c r="AD305" s="5">
        <v>139138287</v>
      </c>
      <c r="AE305" s="4">
        <v>18269825.200000007</v>
      </c>
      <c r="AF305" s="4">
        <v>210450724.93000013</v>
      </c>
      <c r="AG305" s="13">
        <f t="shared" si="24"/>
        <v>29.485944063479451</v>
      </c>
    </row>
    <row r="306" spans="1:33" x14ac:dyDescent="0.2">
      <c r="A306" s="3">
        <v>5997180</v>
      </c>
      <c r="B306" s="3">
        <v>265476</v>
      </c>
      <c r="C306" s="3" t="s">
        <v>989</v>
      </c>
      <c r="D306" s="3" t="s">
        <v>1021</v>
      </c>
      <c r="E306" s="3" t="s">
        <v>1022</v>
      </c>
      <c r="F306" s="3" t="s">
        <v>6</v>
      </c>
      <c r="G306" s="3" t="s">
        <v>24</v>
      </c>
      <c r="H306" s="3" t="s">
        <v>21</v>
      </c>
      <c r="I306" s="3" t="s">
        <v>22</v>
      </c>
      <c r="J306" s="3">
        <v>50206030</v>
      </c>
      <c r="K306" s="3" t="s">
        <v>905</v>
      </c>
      <c r="L306" s="3" t="s">
        <v>10</v>
      </c>
      <c r="M306" s="4">
        <v>56.4</v>
      </c>
      <c r="N306" s="6">
        <v>45656</v>
      </c>
      <c r="O306" s="4">
        <v>51.5</v>
      </c>
      <c r="P306" s="4">
        <f>IF(IFERROR(VLOOKUP(D306,'Adjustement coefficients'!J$3:K$51,2,FALSE),1)=0,1,IFERROR(VLOOKUP(D306,'Adjustement coefficients'!J$3:K$51,2,FALSE),1))</f>
        <v>1</v>
      </c>
      <c r="Q306" s="4">
        <f t="shared" si="20"/>
        <v>51.5</v>
      </c>
      <c r="R306" s="6">
        <v>45289</v>
      </c>
      <c r="S306" s="10"/>
      <c r="T306" s="11">
        <f t="shared" si="21"/>
        <v>9.5145631067961131E-2</v>
      </c>
      <c r="U306" s="5">
        <v>13500000</v>
      </c>
      <c r="V306" s="12">
        <f t="shared" si="22"/>
        <v>761400000</v>
      </c>
      <c r="W306">
        <v>256</v>
      </c>
      <c r="X306" s="5">
        <v>6008</v>
      </c>
      <c r="Y306" s="5">
        <v>2809885</v>
      </c>
      <c r="Z306" s="4">
        <v>14489547.419999994</v>
      </c>
      <c r="AA306" s="4">
        <v>168381541.41999987</v>
      </c>
      <c r="AB306" s="13">
        <f t="shared" si="23"/>
        <v>20.813962962962961</v>
      </c>
      <c r="AC306" s="5">
        <v>6028</v>
      </c>
      <c r="AD306" s="5">
        <v>3793990</v>
      </c>
      <c r="AE306" s="4">
        <v>19325740.349999987</v>
      </c>
      <c r="AF306" s="4">
        <v>224148068.32999992</v>
      </c>
      <c r="AG306" s="13">
        <f t="shared" si="24"/>
        <v>28.10362962962963</v>
      </c>
    </row>
    <row r="307" spans="1:33" x14ac:dyDescent="0.2">
      <c r="A307" s="3">
        <v>6008296</v>
      </c>
      <c r="B307" s="3">
        <v>265796</v>
      </c>
      <c r="C307" s="3" t="s">
        <v>987</v>
      </c>
      <c r="D307" s="3" t="s">
        <v>1015</v>
      </c>
      <c r="E307" s="3" t="s">
        <v>1016</v>
      </c>
      <c r="F307" s="3" t="s">
        <v>6</v>
      </c>
      <c r="G307" s="3" t="s">
        <v>24</v>
      </c>
      <c r="H307" s="3" t="s">
        <v>18</v>
      </c>
      <c r="I307" s="3" t="s">
        <v>22</v>
      </c>
      <c r="J307" s="3">
        <v>65102020</v>
      </c>
      <c r="K307" s="3" t="s">
        <v>1101</v>
      </c>
      <c r="L307" s="3" t="s">
        <v>10</v>
      </c>
      <c r="M307" s="4">
        <v>11.1</v>
      </c>
      <c r="N307" s="6">
        <v>45656</v>
      </c>
      <c r="O307" s="4">
        <v>20.594999999999999</v>
      </c>
      <c r="P307" s="4">
        <f>IF(IFERROR(VLOOKUP(D307,'Adjustement coefficients'!J$3:K$51,2,FALSE),1)=0,1,IFERROR(VLOOKUP(D307,'Adjustement coefficients'!J$3:K$51,2,FALSE),1))</f>
        <v>1</v>
      </c>
      <c r="Q307" s="4">
        <f t="shared" si="20"/>
        <v>20.594999999999999</v>
      </c>
      <c r="R307" s="6">
        <v>45289</v>
      </c>
      <c r="S307" s="10"/>
      <c r="T307" s="11">
        <f t="shared" si="21"/>
        <v>-0.46103423160961399</v>
      </c>
      <c r="U307" s="5">
        <v>60408582</v>
      </c>
      <c r="V307" s="12">
        <f t="shared" si="22"/>
        <v>670535260.19999993</v>
      </c>
      <c r="W307">
        <v>256</v>
      </c>
      <c r="X307" s="5">
        <v>370</v>
      </c>
      <c r="Y307" s="5">
        <v>230680</v>
      </c>
      <c r="Z307" s="4">
        <v>328941.10000000015</v>
      </c>
      <c r="AA307" s="4">
        <v>3803450.86</v>
      </c>
      <c r="AB307" s="13">
        <f t="shared" si="23"/>
        <v>0.38186627191480838</v>
      </c>
      <c r="AC307" s="5">
        <v>370</v>
      </c>
      <c r="AD307" s="5">
        <v>230680</v>
      </c>
      <c r="AE307" s="4">
        <v>328941.10000000015</v>
      </c>
      <c r="AF307" s="4">
        <v>3803450.86</v>
      </c>
      <c r="AG307" s="13">
        <f t="shared" si="24"/>
        <v>0.38186627191480838</v>
      </c>
    </row>
    <row r="308" spans="1:33" x14ac:dyDescent="0.2">
      <c r="A308" s="3">
        <v>6053259</v>
      </c>
      <c r="B308" s="3">
        <v>600892</v>
      </c>
      <c r="C308" s="3" t="s">
        <v>983</v>
      </c>
      <c r="D308" s="3" t="s">
        <v>1000</v>
      </c>
      <c r="E308" s="3" t="s">
        <v>1001</v>
      </c>
      <c r="F308" s="3" t="s">
        <v>6</v>
      </c>
      <c r="G308" s="3" t="s">
        <v>11</v>
      </c>
      <c r="H308" s="3" t="s">
        <v>21</v>
      </c>
      <c r="I308" s="3" t="s">
        <v>8</v>
      </c>
      <c r="J308" s="3">
        <v>50101015</v>
      </c>
      <c r="K308" s="3" t="s">
        <v>923</v>
      </c>
      <c r="L308" s="3" t="s">
        <v>10</v>
      </c>
      <c r="M308" s="4">
        <v>84.5</v>
      </c>
      <c r="N308" s="6">
        <v>45656</v>
      </c>
      <c r="O308" s="4">
        <v>56.71</v>
      </c>
      <c r="P308" s="4">
        <f>IF(IFERROR(VLOOKUP(D308,'Adjustement coefficients'!J$3:K$51,2,FALSE),1)=0,1,IFERROR(VLOOKUP(D308,'Adjustement coefficients'!J$3:K$51,2,FALSE),1))</f>
        <v>1</v>
      </c>
      <c r="Q308" s="4">
        <f t="shared" si="20"/>
        <v>56.71</v>
      </c>
      <c r="R308" s="6">
        <v>45289</v>
      </c>
      <c r="S308" s="10"/>
      <c r="T308" s="11">
        <f t="shared" si="21"/>
        <v>0.49003703050608355</v>
      </c>
      <c r="U308" s="5">
        <v>246278655</v>
      </c>
      <c r="V308" s="12">
        <f t="shared" si="22"/>
        <v>20810546347.5</v>
      </c>
      <c r="W308">
        <v>256</v>
      </c>
      <c r="X308" s="5">
        <v>330608</v>
      </c>
      <c r="Y308" s="5">
        <v>158965531</v>
      </c>
      <c r="Z308" s="4">
        <v>1112339902.7299998</v>
      </c>
      <c r="AA308" s="4">
        <v>12942556323.990002</v>
      </c>
      <c r="AB308" s="13">
        <f t="shared" si="23"/>
        <v>64.547019310301167</v>
      </c>
      <c r="AC308" s="5">
        <v>330797</v>
      </c>
      <c r="AD308" s="5">
        <v>225026792</v>
      </c>
      <c r="AE308" s="4">
        <v>1554779635.9200006</v>
      </c>
      <c r="AF308" s="4">
        <v>18052369098.669994</v>
      </c>
      <c r="AG308" s="13">
        <f t="shared" si="24"/>
        <v>91.370805967736018</v>
      </c>
    </row>
    <row r="309" spans="1:33" x14ac:dyDescent="0.2">
      <c r="A309" s="3">
        <v>9019935</v>
      </c>
      <c r="B309" s="3">
        <v>600949</v>
      </c>
      <c r="C309" s="3" t="s">
        <v>984</v>
      </c>
      <c r="D309" s="3" t="s">
        <v>1005</v>
      </c>
      <c r="E309" s="3" t="s">
        <v>1006</v>
      </c>
      <c r="F309" s="3" t="s">
        <v>6</v>
      </c>
      <c r="G309" s="3" t="s">
        <v>24</v>
      </c>
      <c r="H309" s="3" t="s">
        <v>21</v>
      </c>
      <c r="I309" s="3" t="s">
        <v>22</v>
      </c>
      <c r="J309" s="3">
        <v>45201010</v>
      </c>
      <c r="K309" s="3" t="s">
        <v>1028</v>
      </c>
      <c r="L309" s="3" t="s">
        <v>10</v>
      </c>
      <c r="M309" s="4">
        <v>72</v>
      </c>
      <c r="N309" s="6">
        <v>45656</v>
      </c>
      <c r="O309" s="4">
        <v>71</v>
      </c>
      <c r="P309" s="4">
        <f>IF(IFERROR(VLOOKUP(D309,'Adjustement coefficients'!J$3:K$51,2,FALSE),1)=0,1,IFERROR(VLOOKUP(D309,'Adjustement coefficients'!J$3:K$51,2,FALSE),1))</f>
        <v>1</v>
      </c>
      <c r="Q309" s="4">
        <f t="shared" si="20"/>
        <v>71</v>
      </c>
      <c r="R309" s="6">
        <v>45288</v>
      </c>
      <c r="S309" s="10"/>
      <c r="T309" s="11">
        <f t="shared" si="21"/>
        <v>1.4084507042253521E-2</v>
      </c>
      <c r="U309" s="5">
        <v>1227032</v>
      </c>
      <c r="V309" s="12">
        <f t="shared" si="22"/>
        <v>88346304</v>
      </c>
      <c r="W309">
        <v>256</v>
      </c>
      <c r="X309" s="5">
        <v>265</v>
      </c>
      <c r="Y309" s="5">
        <v>49101</v>
      </c>
      <c r="Z309" s="4">
        <v>297028.64</v>
      </c>
      <c r="AA309" s="4">
        <v>3446620.18</v>
      </c>
      <c r="AB309" s="13">
        <f t="shared" si="23"/>
        <v>4.0016071300503979</v>
      </c>
      <c r="AC309" s="5">
        <v>267</v>
      </c>
      <c r="AD309" s="5">
        <v>64072</v>
      </c>
      <c r="AE309" s="4">
        <v>385810.8299999999</v>
      </c>
      <c r="AF309" s="4">
        <v>4464780.68</v>
      </c>
      <c r="AG309" s="13">
        <f t="shared" si="24"/>
        <v>5.2217057093865522</v>
      </c>
    </row>
    <row r="310" spans="1:33" x14ac:dyDescent="0.2">
      <c r="A310" s="3">
        <v>9067757</v>
      </c>
      <c r="B310" s="3">
        <v>600975</v>
      </c>
      <c r="C310" s="3" t="s">
        <v>985</v>
      </c>
      <c r="D310" s="3" t="s">
        <v>1008</v>
      </c>
      <c r="E310" s="3" t="s">
        <v>1009</v>
      </c>
      <c r="F310" s="3" t="s">
        <v>6</v>
      </c>
      <c r="G310" s="3" t="s">
        <v>11</v>
      </c>
      <c r="H310" s="3" t="s">
        <v>21</v>
      </c>
      <c r="I310" s="3" t="s">
        <v>8</v>
      </c>
      <c r="J310" s="3">
        <v>50101015</v>
      </c>
      <c r="K310" s="3" t="s">
        <v>923</v>
      </c>
      <c r="L310" s="3" t="s">
        <v>10</v>
      </c>
      <c r="M310" s="4">
        <v>44.25</v>
      </c>
      <c r="N310" s="6">
        <v>45656</v>
      </c>
      <c r="O310" s="4">
        <v>24.4</v>
      </c>
      <c r="P310" s="4">
        <f>IF(IFERROR(VLOOKUP(D310,'Adjustement coefficients'!J$3:K$51,2,FALSE),1)=0,1,IFERROR(VLOOKUP(D310,'Adjustement coefficients'!J$3:K$51,2,FALSE),1))</f>
        <v>1</v>
      </c>
      <c r="Q310" s="4">
        <f t="shared" si="20"/>
        <v>24.4</v>
      </c>
      <c r="R310" s="6">
        <v>45289</v>
      </c>
      <c r="S310" s="10"/>
      <c r="T310" s="11">
        <f t="shared" si="21"/>
        <v>0.81352459016393452</v>
      </c>
      <c r="U310" s="5">
        <v>310496875</v>
      </c>
      <c r="V310" s="12">
        <f t="shared" si="22"/>
        <v>13739486718.75</v>
      </c>
      <c r="W310">
        <v>256</v>
      </c>
      <c r="X310" s="5">
        <v>101574</v>
      </c>
      <c r="Y310" s="5">
        <v>68795140</v>
      </c>
      <c r="Z310" s="4">
        <v>192996864.11000007</v>
      </c>
      <c r="AA310" s="4">
        <v>2238996637.5699997</v>
      </c>
      <c r="AB310" s="13">
        <f t="shared" si="23"/>
        <v>22.156467758330901</v>
      </c>
      <c r="AC310" s="5">
        <v>101771</v>
      </c>
      <c r="AD310" s="5">
        <v>86256610</v>
      </c>
      <c r="AE310" s="4">
        <v>240489670.19000015</v>
      </c>
      <c r="AF310" s="4">
        <v>2788814839.9700012</v>
      </c>
      <c r="AG310" s="13">
        <f t="shared" si="24"/>
        <v>27.780186193500338</v>
      </c>
    </row>
    <row r="311" spans="1:33" x14ac:dyDescent="0.2">
      <c r="A311" s="3">
        <v>9265190</v>
      </c>
      <c r="B311" s="3">
        <v>601057</v>
      </c>
      <c r="C311" s="3" t="s">
        <v>1083</v>
      </c>
      <c r="D311" s="3" t="s">
        <v>1057</v>
      </c>
      <c r="E311" s="3" t="s">
        <v>1058</v>
      </c>
      <c r="F311" s="3" t="s">
        <v>6</v>
      </c>
      <c r="G311" s="3" t="s">
        <v>11</v>
      </c>
      <c r="H311" s="3" t="s">
        <v>21</v>
      </c>
      <c r="I311" s="3" t="s">
        <v>8</v>
      </c>
      <c r="J311" s="3">
        <v>35101010</v>
      </c>
      <c r="K311" s="3" t="s">
        <v>927</v>
      </c>
      <c r="L311" s="3" t="s">
        <v>10</v>
      </c>
      <c r="M311" s="4">
        <v>17.809999999999999</v>
      </c>
      <c r="N311" s="6">
        <v>45656</v>
      </c>
      <c r="O311" s="4"/>
      <c r="P311" s="4"/>
      <c r="Q311" s="4"/>
      <c r="R311" s="6"/>
      <c r="S311" s="4">
        <v>14.5</v>
      </c>
      <c r="T311" s="11" t="str">
        <f t="shared" si="21"/>
        <v>NA</v>
      </c>
      <c r="U311" s="5">
        <v>210393655</v>
      </c>
      <c r="V311" s="12">
        <f t="shared" si="22"/>
        <v>3747110995.5499997</v>
      </c>
      <c r="W311">
        <v>175</v>
      </c>
      <c r="X311" s="5">
        <v>52732</v>
      </c>
      <c r="Y311" s="5">
        <v>66597411</v>
      </c>
      <c r="Z311" s="4">
        <v>89428304.220000014</v>
      </c>
      <c r="AA311" s="4">
        <v>1048331389.1199999</v>
      </c>
      <c r="AB311" s="13">
        <f t="shared" si="23"/>
        <v>31.653716458321902</v>
      </c>
      <c r="AC311" s="5">
        <v>52785</v>
      </c>
      <c r="AD311" s="5">
        <v>77456050</v>
      </c>
      <c r="AE311" s="4">
        <v>104851758.90000004</v>
      </c>
      <c r="AF311" s="4">
        <v>1228294909.1199989</v>
      </c>
      <c r="AG311" s="13">
        <f t="shared" si="24"/>
        <v>36.814822196040083</v>
      </c>
    </row>
    <row r="312" spans="1:33" x14ac:dyDescent="0.2">
      <c r="A312" s="3">
        <v>9292146</v>
      </c>
      <c r="B312" s="3">
        <v>244922</v>
      </c>
      <c r="C312" s="3" t="s">
        <v>1084</v>
      </c>
      <c r="D312" s="3" t="s">
        <v>1059</v>
      </c>
      <c r="E312" s="3" t="s">
        <v>1060</v>
      </c>
      <c r="F312" s="3" t="s">
        <v>6</v>
      </c>
      <c r="G312" s="3" t="s">
        <v>24</v>
      </c>
      <c r="H312" s="3" t="s">
        <v>21</v>
      </c>
      <c r="I312" s="3" t="s">
        <v>22</v>
      </c>
      <c r="J312" s="3">
        <v>30101010</v>
      </c>
      <c r="K312" s="3" t="s">
        <v>907</v>
      </c>
      <c r="L312" s="3" t="s">
        <v>10</v>
      </c>
      <c r="M312" s="4">
        <v>112</v>
      </c>
      <c r="N312" s="6">
        <v>45656</v>
      </c>
      <c r="O312" s="4"/>
      <c r="P312" s="4"/>
      <c r="Q312" s="4"/>
      <c r="R312" s="6"/>
      <c r="S312" s="4">
        <v>108.5</v>
      </c>
      <c r="T312" s="11" t="str">
        <f t="shared" si="21"/>
        <v>NA</v>
      </c>
      <c r="U312" s="5">
        <v>1500000</v>
      </c>
      <c r="V312" s="12">
        <f t="shared" si="22"/>
        <v>168000000</v>
      </c>
      <c r="W312">
        <v>158</v>
      </c>
      <c r="X312" s="5">
        <v>807</v>
      </c>
      <c r="Y312" s="5">
        <v>218843</v>
      </c>
      <c r="Z312" s="4">
        <v>2102959.9700000002</v>
      </c>
      <c r="AA312" s="4">
        <v>24455492.000000015</v>
      </c>
      <c r="AB312" s="13">
        <f t="shared" si="23"/>
        <v>14.589533333333332</v>
      </c>
      <c r="AC312" s="5">
        <v>812</v>
      </c>
      <c r="AD312" s="5">
        <v>267708</v>
      </c>
      <c r="AE312" s="4">
        <v>2578682.7100000004</v>
      </c>
      <c r="AF312" s="4">
        <v>29908191.000000022</v>
      </c>
      <c r="AG312" s="13">
        <f t="shared" si="24"/>
        <v>17.847200000000001</v>
      </c>
    </row>
    <row r="313" spans="1:33" x14ac:dyDescent="0.2">
      <c r="A313" s="3">
        <v>9305632</v>
      </c>
      <c r="B313" s="3">
        <v>601077</v>
      </c>
      <c r="C313" s="3" t="s">
        <v>1085</v>
      </c>
      <c r="D313" s="3" t="s">
        <v>1061</v>
      </c>
      <c r="E313" s="3" t="s">
        <v>1062</v>
      </c>
      <c r="F313" s="3" t="s">
        <v>6</v>
      </c>
      <c r="G313" s="3" t="s">
        <v>24</v>
      </c>
      <c r="H313" s="3" t="s">
        <v>7</v>
      </c>
      <c r="I313" s="3" t="s">
        <v>22</v>
      </c>
      <c r="J313" s="3">
        <v>60101015</v>
      </c>
      <c r="K313" s="3" t="s">
        <v>928</v>
      </c>
      <c r="L313" s="3" t="s">
        <v>10</v>
      </c>
      <c r="M313" s="4">
        <v>27</v>
      </c>
      <c r="N313" s="6">
        <v>45656</v>
      </c>
      <c r="O313" s="4"/>
      <c r="P313" s="4"/>
      <c r="Q313" s="4"/>
      <c r="R313" s="6"/>
      <c r="S313" s="4">
        <v>21.01</v>
      </c>
      <c r="T313" s="11" t="str">
        <f t="shared" si="21"/>
        <v>NA</v>
      </c>
      <c r="U313" s="5">
        <v>105712360</v>
      </c>
      <c r="V313" s="12">
        <f t="shared" si="22"/>
        <v>2854233720</v>
      </c>
      <c r="W313">
        <v>149</v>
      </c>
      <c r="X313" s="5">
        <v>6534</v>
      </c>
      <c r="Y313" s="5">
        <v>8500251</v>
      </c>
      <c r="Z313" s="4">
        <v>20568099.970000006</v>
      </c>
      <c r="AA313" s="4">
        <v>239824225.33999994</v>
      </c>
      <c r="AB313" s="13">
        <f t="shared" si="23"/>
        <v>8.0409244481912996</v>
      </c>
      <c r="AC313" s="5">
        <v>6606</v>
      </c>
      <c r="AD313" s="5">
        <v>25571225</v>
      </c>
      <c r="AE313" s="4">
        <v>61704527.580000006</v>
      </c>
      <c r="AF313" s="4">
        <v>720220903.10000038</v>
      </c>
      <c r="AG313" s="13">
        <f t="shared" si="24"/>
        <v>24.189437261640929</v>
      </c>
    </row>
    <row r="314" spans="1:33" x14ac:dyDescent="0.2">
      <c r="A314" s="3">
        <v>9314427</v>
      </c>
      <c r="B314" s="3">
        <v>601100</v>
      </c>
      <c r="C314" s="3" t="s">
        <v>1086</v>
      </c>
      <c r="D314" s="3" t="s">
        <v>1063</v>
      </c>
      <c r="E314" s="3" t="s">
        <v>1064</v>
      </c>
      <c r="F314" s="3" t="s">
        <v>6</v>
      </c>
      <c r="G314" s="3" t="s">
        <v>11</v>
      </c>
      <c r="H314" s="3" t="s">
        <v>21</v>
      </c>
      <c r="I314" s="3" t="s">
        <v>8</v>
      </c>
      <c r="J314" s="3">
        <v>60102010</v>
      </c>
      <c r="K314" s="3" t="s">
        <v>946</v>
      </c>
      <c r="L314" s="3" t="s">
        <v>10</v>
      </c>
      <c r="M314" s="4">
        <v>8.548</v>
      </c>
      <c r="N314" s="6">
        <v>45656</v>
      </c>
      <c r="O314" s="4"/>
      <c r="P314" s="4"/>
      <c r="Q314" s="4"/>
      <c r="R314" s="6"/>
      <c r="S314" s="4">
        <v>31.6</v>
      </c>
      <c r="T314" s="11" t="str">
        <f t="shared" si="21"/>
        <v>NA</v>
      </c>
      <c r="U314" s="5">
        <v>33618145</v>
      </c>
      <c r="V314" s="12">
        <f t="shared" si="22"/>
        <v>287367903.45999998</v>
      </c>
      <c r="W314">
        <v>144</v>
      </c>
      <c r="X314" s="5">
        <v>59602</v>
      </c>
      <c r="Y314" s="5">
        <v>36282315</v>
      </c>
      <c r="Z314" s="4">
        <v>54246103.37999998</v>
      </c>
      <c r="AA314" s="4">
        <v>625304845.78999972</v>
      </c>
      <c r="AB314" s="13">
        <f t="shared" si="23"/>
        <v>107.92479775430799</v>
      </c>
      <c r="AC314" s="5">
        <v>59609</v>
      </c>
      <c r="AD314" s="5">
        <v>36565915</v>
      </c>
      <c r="AE314" s="4">
        <v>54488489.999999985</v>
      </c>
      <c r="AF314" s="4">
        <v>628156079.71999979</v>
      </c>
      <c r="AG314" s="13">
        <f t="shared" si="24"/>
        <v>108.7683898085394</v>
      </c>
    </row>
    <row r="315" spans="1:33" x14ac:dyDescent="0.2">
      <c r="A315" s="3">
        <v>9322454</v>
      </c>
      <c r="B315" s="3">
        <v>601061</v>
      </c>
      <c r="C315" s="3" t="s">
        <v>1087</v>
      </c>
      <c r="D315" s="3" t="s">
        <v>1065</v>
      </c>
      <c r="E315" s="3" t="s">
        <v>1066</v>
      </c>
      <c r="F315" s="3" t="s">
        <v>6</v>
      </c>
      <c r="G315" s="3" t="s">
        <v>11</v>
      </c>
      <c r="H315" s="3" t="s">
        <v>21</v>
      </c>
      <c r="I315" s="3" t="s">
        <v>8</v>
      </c>
      <c r="J315" s="3">
        <v>60101030</v>
      </c>
      <c r="K315" s="3" t="s">
        <v>914</v>
      </c>
      <c r="L315" s="3" t="s">
        <v>10</v>
      </c>
      <c r="M315" s="4">
        <v>11.26</v>
      </c>
      <c r="N315" s="6">
        <v>45656</v>
      </c>
      <c r="O315" s="4"/>
      <c r="P315" s="4"/>
      <c r="Q315" s="4"/>
      <c r="R315" s="6"/>
      <c r="S315" s="4">
        <v>4</v>
      </c>
      <c r="T315" s="11" t="str">
        <f t="shared" si="21"/>
        <v>NA</v>
      </c>
      <c r="U315" s="5">
        <v>13418740</v>
      </c>
      <c r="V315" s="12">
        <f t="shared" si="22"/>
        <v>151095012.40000001</v>
      </c>
      <c r="W315">
        <v>140</v>
      </c>
      <c r="X315" s="5">
        <v>12634</v>
      </c>
      <c r="Y315" s="5">
        <v>25866945</v>
      </c>
      <c r="Z315" s="4">
        <v>6268138.6099999957</v>
      </c>
      <c r="AA315" s="4">
        <v>72615616.679999992</v>
      </c>
      <c r="AB315" s="13">
        <f t="shared" si="23"/>
        <v>192.76731645445102</v>
      </c>
      <c r="AC315" s="5">
        <v>12637</v>
      </c>
      <c r="AD315" s="5">
        <v>26649945</v>
      </c>
      <c r="AE315" s="4">
        <v>6469072.1699999953</v>
      </c>
      <c r="AF315" s="4">
        <v>74895256.679999977</v>
      </c>
      <c r="AG315" s="13">
        <f t="shared" si="24"/>
        <v>198.60243957331315</v>
      </c>
    </row>
    <row r="316" spans="1:33" x14ac:dyDescent="0.2">
      <c r="A316" s="3">
        <v>9334661</v>
      </c>
      <c r="B316" s="3">
        <v>601109</v>
      </c>
      <c r="C316" s="3" t="s">
        <v>1088</v>
      </c>
      <c r="D316" s="3" t="s">
        <v>1067</v>
      </c>
      <c r="E316" s="3" t="s">
        <v>1068</v>
      </c>
      <c r="F316" s="3" t="s">
        <v>6</v>
      </c>
      <c r="G316" s="3" t="s">
        <v>11</v>
      </c>
      <c r="H316" s="3" t="s">
        <v>7</v>
      </c>
      <c r="I316" s="3" t="s">
        <v>8</v>
      </c>
      <c r="J316" s="3">
        <v>60101015</v>
      </c>
      <c r="K316" s="3" t="s">
        <v>928</v>
      </c>
      <c r="L316" s="3" t="s">
        <v>10</v>
      </c>
      <c r="M316" s="4">
        <v>46.08</v>
      </c>
      <c r="N316" s="6">
        <v>45656</v>
      </c>
      <c r="O316" s="4"/>
      <c r="P316" s="4"/>
      <c r="Q316" s="4"/>
      <c r="R316" s="6"/>
      <c r="S316" s="4">
        <v>51.66</v>
      </c>
      <c r="T316" s="11" t="str">
        <f t="shared" si="21"/>
        <v>NA</v>
      </c>
      <c r="U316" s="5">
        <v>169550049</v>
      </c>
      <c r="V316" s="12">
        <f t="shared" si="22"/>
        <v>7812866257.9200001</v>
      </c>
      <c r="W316">
        <v>132</v>
      </c>
      <c r="X316" s="5">
        <v>81523</v>
      </c>
      <c r="Y316" s="5">
        <v>41844918</v>
      </c>
      <c r="Z316" s="4">
        <v>189086749.66999996</v>
      </c>
      <c r="AA316" s="4">
        <v>2216086474.8400006</v>
      </c>
      <c r="AB316" s="13">
        <f t="shared" si="23"/>
        <v>24.679979891955089</v>
      </c>
      <c r="AC316" s="5">
        <v>81660</v>
      </c>
      <c r="AD316" s="5">
        <v>56091216</v>
      </c>
      <c r="AE316" s="4">
        <v>254615030.06</v>
      </c>
      <c r="AF316" s="4">
        <v>2986330254.6200004</v>
      </c>
      <c r="AG316" s="13">
        <f t="shared" si="24"/>
        <v>33.082394449794585</v>
      </c>
    </row>
    <row r="317" spans="1:33" x14ac:dyDescent="0.2">
      <c r="A317" s="3">
        <v>9343035</v>
      </c>
      <c r="B317" s="3">
        <v>167650</v>
      </c>
      <c r="C317" s="3" t="s">
        <v>1089</v>
      </c>
      <c r="D317" s="3" t="s">
        <v>1069</v>
      </c>
      <c r="E317" s="3" t="s">
        <v>1070</v>
      </c>
      <c r="F317" s="3" t="s">
        <v>6</v>
      </c>
      <c r="G317" s="3" t="s">
        <v>11</v>
      </c>
      <c r="H317" s="3" t="s">
        <v>21</v>
      </c>
      <c r="I317" s="3" t="s">
        <v>8</v>
      </c>
      <c r="J317" s="3">
        <v>30101010</v>
      </c>
      <c r="K317" s="3" t="s">
        <v>907</v>
      </c>
      <c r="L317" s="3" t="s">
        <v>10</v>
      </c>
      <c r="M317" s="4">
        <v>156</v>
      </c>
      <c r="N317" s="6">
        <v>45656</v>
      </c>
      <c r="O317" s="4"/>
      <c r="P317" s="4"/>
      <c r="Q317" s="4"/>
      <c r="R317" s="6"/>
      <c r="S317" s="4">
        <v>120</v>
      </c>
      <c r="T317" s="11" t="str">
        <f t="shared" si="21"/>
        <v>NA</v>
      </c>
      <c r="U317" s="5">
        <v>2250000</v>
      </c>
      <c r="V317" s="12">
        <f t="shared" si="22"/>
        <v>351000000</v>
      </c>
      <c r="W317">
        <v>127</v>
      </c>
      <c r="X317" s="5">
        <v>635</v>
      </c>
      <c r="Y317" s="5">
        <v>67382</v>
      </c>
      <c r="Z317" s="4">
        <v>818930.77000000014</v>
      </c>
      <c r="AA317" s="4">
        <v>9561843.9800000023</v>
      </c>
      <c r="AB317" s="13">
        <f t="shared" si="23"/>
        <v>2.9947555555555558</v>
      </c>
      <c r="AC317" s="5">
        <v>637</v>
      </c>
      <c r="AD317" s="5">
        <v>73355</v>
      </c>
      <c r="AE317" s="4">
        <v>891653.59000000008</v>
      </c>
      <c r="AF317" s="4">
        <v>10428198.98</v>
      </c>
      <c r="AG317" s="13">
        <f t="shared" si="24"/>
        <v>3.2602222222222221</v>
      </c>
    </row>
    <row r="318" spans="1:33" x14ac:dyDescent="0.2">
      <c r="A318" s="3">
        <v>9419292</v>
      </c>
      <c r="B318" s="3">
        <v>601138</v>
      </c>
      <c r="C318" s="3" t="s">
        <v>1090</v>
      </c>
      <c r="D318" s="3" t="s">
        <v>1071</v>
      </c>
      <c r="E318" s="3" t="s">
        <v>1072</v>
      </c>
      <c r="F318" s="3" t="s">
        <v>6</v>
      </c>
      <c r="G318" s="3" t="s">
        <v>17</v>
      </c>
      <c r="H318" s="3" t="s">
        <v>21</v>
      </c>
      <c r="I318" s="3" t="s">
        <v>15</v>
      </c>
      <c r="J318" s="3">
        <v>65102030</v>
      </c>
      <c r="K318" s="3" t="s">
        <v>961</v>
      </c>
      <c r="L318" s="3" t="s">
        <v>10</v>
      </c>
      <c r="M318" s="4">
        <v>46</v>
      </c>
      <c r="N318" s="6">
        <v>45656</v>
      </c>
      <c r="O318" s="4"/>
      <c r="P318" s="4"/>
      <c r="Q318" s="4"/>
      <c r="R318" s="6"/>
      <c r="S318" s="4">
        <v>63.81</v>
      </c>
      <c r="T318" s="11" t="str">
        <f t="shared" si="21"/>
        <v>NA</v>
      </c>
      <c r="U318" s="5">
        <v>7933377</v>
      </c>
      <c r="V318" s="12">
        <f t="shared" si="22"/>
        <v>364935342</v>
      </c>
      <c r="W318">
        <v>79</v>
      </c>
      <c r="X318" s="5">
        <v>1123</v>
      </c>
      <c r="Y318" s="5">
        <v>366277</v>
      </c>
      <c r="Z318" s="4">
        <v>1550388.4500000004</v>
      </c>
      <c r="AA318" s="4">
        <v>18224039.039999999</v>
      </c>
      <c r="AB318" s="13">
        <f t="shared" si="23"/>
        <v>4.6169115623775348</v>
      </c>
      <c r="AC318" s="5">
        <v>1126</v>
      </c>
      <c r="AD318" s="5">
        <v>427277</v>
      </c>
      <c r="AE318" s="4">
        <v>1812851.4700000002</v>
      </c>
      <c r="AF318" s="4">
        <v>21311539.039999992</v>
      </c>
      <c r="AG318" s="13">
        <f t="shared" si="24"/>
        <v>5.3858148932037393</v>
      </c>
    </row>
    <row r="319" spans="1:33" x14ac:dyDescent="0.2">
      <c r="A319" s="3">
        <v>9460944</v>
      </c>
      <c r="B319" s="3">
        <v>601322</v>
      </c>
      <c r="C319" s="3" t="s">
        <v>1091</v>
      </c>
      <c r="D319" s="3" t="s">
        <v>1073</v>
      </c>
      <c r="E319" s="3" t="s">
        <v>1074</v>
      </c>
      <c r="F319" s="3" t="s">
        <v>6</v>
      </c>
      <c r="G319" s="3" t="s">
        <v>24</v>
      </c>
      <c r="H319" s="3" t="s">
        <v>7</v>
      </c>
      <c r="I319" s="3" t="s">
        <v>22</v>
      </c>
      <c r="J319" s="3">
        <v>60101015</v>
      </c>
      <c r="K319" s="3" t="s">
        <v>928</v>
      </c>
      <c r="L319" s="3" t="s">
        <v>10</v>
      </c>
      <c r="M319" s="4">
        <v>290</v>
      </c>
      <c r="N319" s="6">
        <v>45625</v>
      </c>
      <c r="O319" s="4"/>
      <c r="P319" s="4"/>
      <c r="Q319" s="4"/>
      <c r="R319" s="6"/>
      <c r="S319" s="4">
        <v>287</v>
      </c>
      <c r="T319" s="11" t="str">
        <f t="shared" si="21"/>
        <v>NA</v>
      </c>
      <c r="U319" s="5">
        <v>13295262</v>
      </c>
      <c r="V319" s="12">
        <f t="shared" si="22"/>
        <v>3855625980</v>
      </c>
      <c r="W319">
        <v>51</v>
      </c>
      <c r="X319" s="5">
        <v>15</v>
      </c>
      <c r="Y319" s="5">
        <v>37985</v>
      </c>
      <c r="Z319" s="4">
        <v>843396.03</v>
      </c>
      <c r="AA319" s="4">
        <v>9880644.5</v>
      </c>
      <c r="AB319" s="13">
        <f t="shared" si="23"/>
        <v>0.28570328286873925</v>
      </c>
      <c r="AC319" s="5">
        <v>17</v>
      </c>
      <c r="AD319" s="5">
        <v>222985</v>
      </c>
      <c r="AE319" s="4">
        <v>5431841.9699999997</v>
      </c>
      <c r="AF319" s="4">
        <v>63370644.5</v>
      </c>
      <c r="AG319" s="13">
        <f t="shared" si="24"/>
        <v>1.6771764257071429</v>
      </c>
    </row>
    <row r="320" spans="1:33" x14ac:dyDescent="0.2">
      <c r="A320" s="3">
        <v>9503914</v>
      </c>
      <c r="B320" s="3">
        <v>601367</v>
      </c>
      <c r="C320" s="3" t="s">
        <v>1092</v>
      </c>
      <c r="D320" s="3" t="s">
        <v>1075</v>
      </c>
      <c r="E320" s="3" t="s">
        <v>1076</v>
      </c>
      <c r="F320" s="3" t="s">
        <v>6</v>
      </c>
      <c r="G320" s="3" t="s">
        <v>24</v>
      </c>
      <c r="H320" s="3" t="s">
        <v>7</v>
      </c>
      <c r="I320" s="3" t="s">
        <v>22</v>
      </c>
      <c r="J320" s="3">
        <v>50206030</v>
      </c>
      <c r="K320" s="3" t="s">
        <v>905</v>
      </c>
      <c r="L320" s="3" t="s">
        <v>10</v>
      </c>
      <c r="M320" s="4">
        <v>42.6</v>
      </c>
      <c r="N320" s="6">
        <v>45656</v>
      </c>
      <c r="O320" s="4"/>
      <c r="P320" s="4"/>
      <c r="Q320" s="4"/>
      <c r="R320" s="6"/>
      <c r="S320" s="4">
        <v>33</v>
      </c>
      <c r="T320" s="11" t="str">
        <f t="shared" si="21"/>
        <v>NA</v>
      </c>
      <c r="U320" s="5">
        <v>15600000</v>
      </c>
      <c r="V320" s="12">
        <f t="shared" si="22"/>
        <v>664560000</v>
      </c>
      <c r="W320">
        <v>23</v>
      </c>
      <c r="X320" s="5">
        <v>70</v>
      </c>
      <c r="Y320" s="5">
        <v>11480</v>
      </c>
      <c r="Z320" s="4">
        <v>39479.400000000009</v>
      </c>
      <c r="AA320" s="4">
        <v>461212.15999999997</v>
      </c>
      <c r="AB320" s="13">
        <f t="shared" si="23"/>
        <v>7.3589743589743586E-2</v>
      </c>
      <c r="AC320" s="5">
        <v>70</v>
      </c>
      <c r="AD320" s="5">
        <v>11480</v>
      </c>
      <c r="AE320" s="4">
        <v>39479.400000000009</v>
      </c>
      <c r="AF320" s="4">
        <v>461212.15999999997</v>
      </c>
      <c r="AG320" s="13">
        <f t="shared" si="24"/>
        <v>7.3589743589743586E-2</v>
      </c>
    </row>
    <row r="321" spans="1:33" x14ac:dyDescent="0.2">
      <c r="A321" s="3">
        <v>9518926</v>
      </c>
      <c r="B321" s="3">
        <v>601401</v>
      </c>
      <c r="C321" s="3" t="s">
        <v>1093</v>
      </c>
      <c r="D321" s="3" t="s">
        <v>1077</v>
      </c>
      <c r="E321" s="3" t="s">
        <v>1078</v>
      </c>
      <c r="F321" s="3" t="s">
        <v>6</v>
      </c>
      <c r="G321" s="3" t="s">
        <v>24</v>
      </c>
      <c r="H321" s="3" t="s">
        <v>21</v>
      </c>
      <c r="I321" s="3" t="s">
        <v>22</v>
      </c>
      <c r="J321" s="3">
        <v>20103010</v>
      </c>
      <c r="K321" s="3" t="s">
        <v>922</v>
      </c>
      <c r="L321" s="3" t="s">
        <v>10</v>
      </c>
      <c r="M321" s="4">
        <v>3.39</v>
      </c>
      <c r="N321" s="6">
        <v>45656</v>
      </c>
      <c r="O321" s="4"/>
      <c r="P321" s="4"/>
      <c r="Q321" s="4"/>
      <c r="R321" s="6"/>
      <c r="S321" s="4">
        <v>2</v>
      </c>
      <c r="T321" s="11" t="str">
        <f t="shared" si="21"/>
        <v>NA</v>
      </c>
      <c r="U321" s="5">
        <v>92243343</v>
      </c>
      <c r="V321" s="12">
        <f t="shared" si="22"/>
        <v>312704932.77000004</v>
      </c>
      <c r="W321">
        <v>12</v>
      </c>
      <c r="X321" s="5">
        <v>1122</v>
      </c>
      <c r="Y321" s="5">
        <v>2439575</v>
      </c>
      <c r="Z321" s="4">
        <v>667997.37</v>
      </c>
      <c r="AA321" s="4">
        <v>7836819.3899999997</v>
      </c>
      <c r="AB321" s="13">
        <f t="shared" si="23"/>
        <v>2.6447165948875031</v>
      </c>
      <c r="AC321" s="5">
        <v>1122</v>
      </c>
      <c r="AD321" s="5">
        <v>2439575</v>
      </c>
      <c r="AE321" s="4">
        <v>667997.37</v>
      </c>
      <c r="AF321" s="4">
        <v>7836819.3899999997</v>
      </c>
      <c r="AG321" s="13">
        <f t="shared" si="24"/>
        <v>2.6447165948875031</v>
      </c>
    </row>
    <row r="322" spans="1:33" x14ac:dyDescent="0.2">
      <c r="A322" s="3">
        <v>9522879</v>
      </c>
      <c r="B322" s="3">
        <v>225971</v>
      </c>
      <c r="C322" s="3" t="s">
        <v>1094</v>
      </c>
      <c r="D322" s="3" t="s">
        <v>1079</v>
      </c>
      <c r="E322" s="3" t="s">
        <v>1080</v>
      </c>
      <c r="F322" s="3" t="s">
        <v>6</v>
      </c>
      <c r="G322" s="3" t="s">
        <v>11</v>
      </c>
      <c r="H322" s="3" t="s">
        <v>21</v>
      </c>
      <c r="I322" s="3" t="s">
        <v>8</v>
      </c>
      <c r="J322" s="3">
        <v>30101010</v>
      </c>
      <c r="K322" s="3" t="s">
        <v>907</v>
      </c>
      <c r="L322" s="3" t="s">
        <v>10</v>
      </c>
      <c r="M322" s="4">
        <v>109</v>
      </c>
      <c r="N322" s="6">
        <v>45656</v>
      </c>
      <c r="O322" s="4"/>
      <c r="P322" s="4"/>
      <c r="Q322" s="4"/>
      <c r="R322" s="6"/>
      <c r="S322" s="4">
        <v>95</v>
      </c>
      <c r="T322" s="11" t="str">
        <f t="shared" si="21"/>
        <v>NA</v>
      </c>
      <c r="U322" s="5">
        <v>4781705</v>
      </c>
      <c r="V322" s="12">
        <f t="shared" ref="V322:V385" si="25">U322*M322</f>
        <v>521205845</v>
      </c>
      <c r="W322">
        <v>9</v>
      </c>
      <c r="X322" s="5">
        <v>165</v>
      </c>
      <c r="Y322" s="5">
        <v>46787</v>
      </c>
      <c r="Z322" s="4">
        <v>439054.02</v>
      </c>
      <c r="AA322" s="4">
        <v>5187565.6000000006</v>
      </c>
      <c r="AB322" s="13">
        <f>(Y322/U322)*100</f>
        <v>0.9784585205486328</v>
      </c>
      <c r="AC322" s="5">
        <v>166</v>
      </c>
      <c r="AD322" s="5">
        <v>58787</v>
      </c>
      <c r="AE322" s="4">
        <v>550273.26</v>
      </c>
      <c r="AF322" s="4">
        <v>6507565.6000000006</v>
      </c>
      <c r="AG322" s="13">
        <f>(AD322/U322)*100</f>
        <v>1.229415030831053</v>
      </c>
    </row>
    <row r="323" spans="1:33" x14ac:dyDescent="0.2">
      <c r="A323" s="3">
        <v>9524495</v>
      </c>
      <c r="B323" s="3">
        <v>601408</v>
      </c>
      <c r="C323" s="3" t="s">
        <v>1095</v>
      </c>
      <c r="D323" s="3" t="s">
        <v>1081</v>
      </c>
      <c r="E323" s="3" t="s">
        <v>1082</v>
      </c>
      <c r="F323" s="3" t="s">
        <v>6</v>
      </c>
      <c r="G323" s="3" t="s">
        <v>24</v>
      </c>
      <c r="H323" s="3" t="s">
        <v>21</v>
      </c>
      <c r="I323" s="3" t="s">
        <v>22</v>
      </c>
      <c r="J323" s="3">
        <v>60101030</v>
      </c>
      <c r="K323" s="3" t="s">
        <v>914</v>
      </c>
      <c r="L323" s="3" t="s">
        <v>10</v>
      </c>
      <c r="M323" s="4">
        <v>14.496</v>
      </c>
      <c r="N323" s="6">
        <v>45656</v>
      </c>
      <c r="O323" s="4"/>
      <c r="P323" s="4"/>
      <c r="Q323" s="4"/>
      <c r="R323" s="6"/>
      <c r="S323" s="4">
        <v>13.95</v>
      </c>
      <c r="T323" s="11" t="str">
        <f t="shared" si="21"/>
        <v>NA</v>
      </c>
      <c r="U323" s="5">
        <v>175828096</v>
      </c>
      <c r="V323" s="12">
        <f t="shared" si="25"/>
        <v>2548804079.6160002</v>
      </c>
      <c r="W323">
        <v>8</v>
      </c>
      <c r="X323" s="5">
        <v>1273</v>
      </c>
      <c r="Y323" s="5">
        <v>5115590</v>
      </c>
      <c r="Z323" s="4">
        <v>5859954.5499999998</v>
      </c>
      <c r="AA323" s="4">
        <v>69286914.350000009</v>
      </c>
      <c r="AB323" s="13">
        <f>(Y323/U323)*100</f>
        <v>2.9094269439168587</v>
      </c>
      <c r="AC323" s="5">
        <v>1274</v>
      </c>
      <c r="AD323" s="5">
        <v>5402328</v>
      </c>
      <c r="AE323" s="4">
        <v>6198526.1399999997</v>
      </c>
      <c r="AF323" s="4">
        <v>73286909.450000003</v>
      </c>
      <c r="AG323" s="13">
        <f>(AD323/U323)*100</f>
        <v>3.0725055454163592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71C7-936C-42CD-AC38-B6432594D53C}">
  <dimension ref="A1:K60"/>
  <sheetViews>
    <sheetView workbookViewId="0">
      <selection activeCell="K3" sqref="K3"/>
    </sheetView>
  </sheetViews>
  <sheetFormatPr defaultColWidth="11.5703125" defaultRowHeight="15" x14ac:dyDescent="0.25"/>
  <cols>
    <col min="1" max="1" width="48.5703125" style="18" customWidth="1"/>
    <col min="2" max="2" width="16.28515625" style="18" customWidth="1"/>
    <col min="3" max="3" width="15.7109375" style="18" customWidth="1"/>
    <col min="4" max="4" width="13.5703125" style="18" customWidth="1"/>
    <col min="5" max="6" width="13.42578125" style="18" customWidth="1"/>
    <col min="7" max="7" width="26.140625" style="18" customWidth="1"/>
    <col min="8" max="8" width="13.42578125" style="18" customWidth="1"/>
    <col min="9" max="9" width="11.42578125" style="18" customWidth="1"/>
    <col min="10" max="10" width="14.7109375" style="18" bestFit="1" customWidth="1"/>
    <col min="11" max="16384" width="11.5703125" style="18"/>
  </cols>
  <sheetData>
    <row r="1" spans="1:11" x14ac:dyDescent="0.25">
      <c r="A1" s="15" t="s">
        <v>1106</v>
      </c>
      <c r="B1" s="16" t="s">
        <v>1107</v>
      </c>
      <c r="C1" s="16" t="s">
        <v>1107</v>
      </c>
      <c r="D1" s="16" t="s">
        <v>1107</v>
      </c>
      <c r="E1" s="16" t="s">
        <v>1107</v>
      </c>
      <c r="F1" s="16"/>
      <c r="G1" s="16" t="s">
        <v>1107</v>
      </c>
      <c r="H1" s="17" t="s">
        <v>1107</v>
      </c>
    </row>
    <row r="2" spans="1:11" ht="22.5" x14ac:dyDescent="0.25">
      <c r="A2" s="19" t="s">
        <v>1</v>
      </c>
      <c r="B2" s="19" t="s">
        <v>0</v>
      </c>
      <c r="C2" s="19" t="s">
        <v>1108</v>
      </c>
      <c r="D2" s="19" t="s">
        <v>1109</v>
      </c>
      <c r="E2" s="19" t="s">
        <v>1110</v>
      </c>
      <c r="F2" s="19" t="s">
        <v>1142</v>
      </c>
      <c r="G2" s="19" t="s">
        <v>1111</v>
      </c>
      <c r="H2" s="20" t="s">
        <v>1106</v>
      </c>
    </row>
    <row r="3" spans="1:11" x14ac:dyDescent="0.25">
      <c r="A3" s="21" t="s">
        <v>394</v>
      </c>
      <c r="B3" s="21" t="s">
        <v>1046</v>
      </c>
      <c r="C3" s="21" t="s">
        <v>6</v>
      </c>
      <c r="D3" s="21" t="s">
        <v>8</v>
      </c>
      <c r="E3" s="22">
        <v>45300</v>
      </c>
      <c r="F3" s="22" t="s">
        <v>1143</v>
      </c>
      <c r="G3" s="21" t="s">
        <v>1112</v>
      </c>
      <c r="H3" s="23">
        <v>5</v>
      </c>
      <c r="J3" s="18" t="s">
        <v>1046</v>
      </c>
      <c r="K3" s="18">
        <f t="array" ref="K3">SUMPRODUCT((B$3:B$60=J3)*(F$3:F$60="Yes")*H$3:H$60)</f>
        <v>5</v>
      </c>
    </row>
    <row r="4" spans="1:11" x14ac:dyDescent="0.25">
      <c r="A4" s="24" t="s">
        <v>1113</v>
      </c>
      <c r="B4" s="24" t="s">
        <v>548</v>
      </c>
      <c r="C4" s="24" t="s">
        <v>6</v>
      </c>
      <c r="D4" s="24" t="s">
        <v>22</v>
      </c>
      <c r="E4" s="25">
        <v>45301</v>
      </c>
      <c r="F4" s="25" t="s">
        <v>1143</v>
      </c>
      <c r="G4" s="24" t="s">
        <v>1114</v>
      </c>
      <c r="H4" s="26">
        <v>0.64480692640692605</v>
      </c>
      <c r="J4" s="18" t="s">
        <v>548</v>
      </c>
      <c r="K4" s="18">
        <f t="array" ref="K4">SUMPRODUCT((B$3:B$60=J4)*(F$3:F$60="Yes")*H$3:H$60)</f>
        <v>0.64480692640692605</v>
      </c>
    </row>
    <row r="5" spans="1:11" x14ac:dyDescent="0.25">
      <c r="A5" s="21" t="s">
        <v>1115</v>
      </c>
      <c r="B5" s="21" t="s">
        <v>1050</v>
      </c>
      <c r="C5" s="21" t="s">
        <v>6</v>
      </c>
      <c r="D5" s="21" t="s">
        <v>8</v>
      </c>
      <c r="E5" s="22">
        <v>45314</v>
      </c>
      <c r="F5" s="22" t="s">
        <v>1143</v>
      </c>
      <c r="G5" s="21" t="s">
        <v>1112</v>
      </c>
      <c r="H5" s="23">
        <v>10</v>
      </c>
      <c r="J5" s="18" t="s">
        <v>1050</v>
      </c>
      <c r="K5" s="18">
        <f t="array" ref="K5">SUMPRODUCT((B$3:B$60=J5)*(F$3:F$60="Yes")*H$3:H$60)</f>
        <v>10</v>
      </c>
    </row>
    <row r="6" spans="1:11" x14ac:dyDescent="0.25">
      <c r="A6" s="24" t="s">
        <v>290</v>
      </c>
      <c r="B6" s="24" t="s">
        <v>289</v>
      </c>
      <c r="C6" s="24" t="s">
        <v>6</v>
      </c>
      <c r="D6" s="24" t="s">
        <v>61</v>
      </c>
      <c r="E6" s="25">
        <v>45336</v>
      </c>
      <c r="F6" s="25" t="s">
        <v>1144</v>
      </c>
      <c r="G6" s="24" t="s">
        <v>1116</v>
      </c>
      <c r="H6" s="26">
        <v>0.97658311871759795</v>
      </c>
      <c r="J6" s="18" t="s">
        <v>289</v>
      </c>
      <c r="K6" s="18">
        <f t="array" ref="K6">SUMPRODUCT((B$3:B$60=J6)*(F$3:F$60="Yes")*H$3:H$60)</f>
        <v>0</v>
      </c>
    </row>
    <row r="7" spans="1:11" x14ac:dyDescent="0.25">
      <c r="A7" s="21" t="s">
        <v>529</v>
      </c>
      <c r="B7" s="21" t="s">
        <v>1040</v>
      </c>
      <c r="C7" s="21" t="s">
        <v>6</v>
      </c>
      <c r="D7" s="21" t="s">
        <v>15</v>
      </c>
      <c r="E7" s="22">
        <v>45364</v>
      </c>
      <c r="F7" s="22" t="s">
        <v>1143</v>
      </c>
      <c r="G7" s="21" t="s">
        <v>1112</v>
      </c>
      <c r="H7" s="23">
        <v>20</v>
      </c>
      <c r="J7" s="18" t="s">
        <v>1040</v>
      </c>
      <c r="K7" s="18">
        <f t="array" ref="K7">SUMPRODUCT((B$3:B$60=J7)*(F$3:F$60="Yes")*H$3:H$60)</f>
        <v>20</v>
      </c>
    </row>
    <row r="8" spans="1:11" x14ac:dyDescent="0.25">
      <c r="A8" s="24" t="s">
        <v>705</v>
      </c>
      <c r="B8" s="24" t="s">
        <v>704</v>
      </c>
      <c r="C8" s="24" t="s">
        <v>6</v>
      </c>
      <c r="D8" s="24" t="s">
        <v>8</v>
      </c>
      <c r="E8" s="25">
        <v>45372</v>
      </c>
      <c r="F8" s="25" t="s">
        <v>1144</v>
      </c>
      <c r="G8" s="24" t="s">
        <v>1116</v>
      </c>
      <c r="H8" s="26">
        <v>0.97727272727272696</v>
      </c>
      <c r="J8" s="18" t="s">
        <v>704</v>
      </c>
      <c r="K8" s="18">
        <f t="array" ref="K8">SUMPRODUCT((B$3:B$60=J8)*(F$3:F$60="Yes")*H$3:H$60)</f>
        <v>0</v>
      </c>
    </row>
    <row r="9" spans="1:11" x14ac:dyDescent="0.25">
      <c r="A9" s="21" t="s">
        <v>1117</v>
      </c>
      <c r="B9" s="21" t="s">
        <v>1049</v>
      </c>
      <c r="C9" s="21" t="s">
        <v>6</v>
      </c>
      <c r="D9" s="21" t="s">
        <v>1118</v>
      </c>
      <c r="E9" s="22">
        <v>45387</v>
      </c>
      <c r="F9" s="22" t="s">
        <v>1143</v>
      </c>
      <c r="G9" s="21" t="s">
        <v>1112</v>
      </c>
      <c r="H9" s="23">
        <v>5</v>
      </c>
      <c r="J9" s="18" t="s">
        <v>1049</v>
      </c>
      <c r="K9" s="18">
        <f t="array" ref="K9">SUMPRODUCT((B$3:B$60=J9)*(F$3:F$60="Yes")*H$3:H$60)</f>
        <v>5</v>
      </c>
    </row>
    <row r="10" spans="1:11" x14ac:dyDescent="0.25">
      <c r="A10" s="24" t="s">
        <v>1119</v>
      </c>
      <c r="B10" s="24" t="s">
        <v>464</v>
      </c>
      <c r="C10" s="24" t="s">
        <v>6</v>
      </c>
      <c r="D10" s="24" t="s">
        <v>22</v>
      </c>
      <c r="E10" s="25">
        <v>45394</v>
      </c>
      <c r="F10" s="25" t="s">
        <v>1143</v>
      </c>
      <c r="G10" s="24" t="s">
        <v>1114</v>
      </c>
      <c r="H10" s="26">
        <v>0.98526719641827698</v>
      </c>
      <c r="J10" s="18" t="s">
        <v>464</v>
      </c>
      <c r="K10" s="18">
        <f t="array" ref="K10">SUMPRODUCT((B$3:B$60=J10)*(F$3:F$60="Yes")*H$3:H$60)</f>
        <v>0.98526719641827698</v>
      </c>
    </row>
    <row r="11" spans="1:11" x14ac:dyDescent="0.25">
      <c r="A11" s="21" t="s">
        <v>630</v>
      </c>
      <c r="B11" s="21" t="s">
        <v>629</v>
      </c>
      <c r="C11" s="21" t="s">
        <v>6</v>
      </c>
      <c r="D11" s="21" t="s">
        <v>32</v>
      </c>
      <c r="E11" s="22">
        <v>45397</v>
      </c>
      <c r="F11" s="22" t="s">
        <v>1144</v>
      </c>
      <c r="G11" s="21" t="s">
        <v>1116</v>
      </c>
      <c r="H11" s="23">
        <v>0.98293515358361805</v>
      </c>
      <c r="J11" s="18" t="s">
        <v>629</v>
      </c>
      <c r="K11" s="18">
        <f t="array" ref="K11">SUMPRODUCT((B$3:B$60=J11)*(F$3:F$60="Yes")*H$3:H$60)</f>
        <v>0</v>
      </c>
    </row>
    <row r="12" spans="1:11" x14ac:dyDescent="0.25">
      <c r="A12" s="24" t="s">
        <v>5</v>
      </c>
      <c r="B12" s="24" t="s">
        <v>4</v>
      </c>
      <c r="C12" s="24" t="s">
        <v>6</v>
      </c>
      <c r="D12" s="24" t="s">
        <v>8</v>
      </c>
      <c r="E12" s="25">
        <v>45398</v>
      </c>
      <c r="F12" s="25" t="s">
        <v>1144</v>
      </c>
      <c r="G12" s="24" t="s">
        <v>1116</v>
      </c>
      <c r="H12" s="26">
        <v>0.89249666687423301</v>
      </c>
      <c r="J12" s="18" t="s">
        <v>4</v>
      </c>
      <c r="K12" s="18">
        <f t="array" ref="K12">SUMPRODUCT((B$3:B$60=J12)*(F$3:F$60="Yes")*H$3:H$60)</f>
        <v>0</v>
      </c>
    </row>
    <row r="13" spans="1:11" x14ac:dyDescent="0.25">
      <c r="A13" s="21" t="s">
        <v>1120</v>
      </c>
      <c r="B13" s="21" t="s">
        <v>292</v>
      </c>
      <c r="C13" s="21" t="s">
        <v>6</v>
      </c>
      <c r="D13" s="21" t="s">
        <v>8</v>
      </c>
      <c r="E13" s="22">
        <v>45398</v>
      </c>
      <c r="F13" s="22" t="s">
        <v>1144</v>
      </c>
      <c r="G13" s="21" t="s">
        <v>1116</v>
      </c>
      <c r="H13" s="23">
        <v>0.94065281899109798</v>
      </c>
      <c r="J13" s="18" t="s">
        <v>292</v>
      </c>
      <c r="K13" s="18">
        <f t="array" ref="K13">SUMPRODUCT((B$3:B$60=J13)*(F$3:F$60="Yes")*H$3:H$60)</f>
        <v>0</v>
      </c>
    </row>
    <row r="14" spans="1:11" x14ac:dyDescent="0.25">
      <c r="A14" s="24" t="s">
        <v>605</v>
      </c>
      <c r="B14" s="24" t="s">
        <v>604</v>
      </c>
      <c r="C14" s="24" t="s">
        <v>6</v>
      </c>
      <c r="D14" s="24" t="s">
        <v>61</v>
      </c>
      <c r="E14" s="25">
        <v>45401</v>
      </c>
      <c r="F14" s="25" t="s">
        <v>1144</v>
      </c>
      <c r="G14" s="24" t="s">
        <v>1116</v>
      </c>
      <c r="H14" s="26">
        <v>0.96052631578947401</v>
      </c>
      <c r="J14" s="18" t="s">
        <v>604</v>
      </c>
      <c r="K14" s="18">
        <f t="array" ref="K14">SUMPRODUCT((B$3:B$60=J14)*(F$3:F$60="Yes")*H$3:H$60)</f>
        <v>0</v>
      </c>
    </row>
    <row r="15" spans="1:11" x14ac:dyDescent="0.25">
      <c r="A15" s="21" t="s">
        <v>645</v>
      </c>
      <c r="B15" s="21" t="s">
        <v>644</v>
      </c>
      <c r="C15" s="21" t="s">
        <v>6</v>
      </c>
      <c r="D15" s="21" t="s">
        <v>8</v>
      </c>
      <c r="E15" s="22">
        <v>45401</v>
      </c>
      <c r="F15" s="22" t="s">
        <v>1143</v>
      </c>
      <c r="G15" s="21" t="s">
        <v>1114</v>
      </c>
      <c r="H15" s="23">
        <v>0.76313738903085404</v>
      </c>
      <c r="J15" s="18" t="s">
        <v>644</v>
      </c>
      <c r="K15" s="18">
        <f t="array" ref="K15">SUMPRODUCT((B$3:B$60=J15)*(F$3:F$60="Yes")*H$3:H$60)</f>
        <v>0.76313738903085404</v>
      </c>
    </row>
    <row r="16" spans="1:11" x14ac:dyDescent="0.25">
      <c r="A16" s="24" t="s">
        <v>93</v>
      </c>
      <c r="B16" s="24" t="s">
        <v>1044</v>
      </c>
      <c r="C16" s="24" t="s">
        <v>6</v>
      </c>
      <c r="D16" s="24" t="s">
        <v>8</v>
      </c>
      <c r="E16" s="25">
        <v>45419</v>
      </c>
      <c r="F16" s="25" t="s">
        <v>1143</v>
      </c>
      <c r="G16" s="24" t="s">
        <v>1112</v>
      </c>
      <c r="H16" s="26">
        <v>25</v>
      </c>
      <c r="J16" s="18" t="s">
        <v>1044</v>
      </c>
      <c r="K16" s="18">
        <f t="array" ref="K16">SUMPRODUCT((B$3:B$60=J16)*(F$3:F$60="Yes")*H$3:H$60)</f>
        <v>25</v>
      </c>
    </row>
    <row r="17" spans="1:11" x14ac:dyDescent="0.25">
      <c r="A17" s="21" t="s">
        <v>290</v>
      </c>
      <c r="B17" s="21" t="s">
        <v>289</v>
      </c>
      <c r="C17" s="21" t="s">
        <v>6</v>
      </c>
      <c r="D17" s="21" t="s">
        <v>61</v>
      </c>
      <c r="E17" s="22">
        <v>45427</v>
      </c>
      <c r="F17" s="22" t="s">
        <v>1144</v>
      </c>
      <c r="G17" s="21" t="s">
        <v>1116</v>
      </c>
      <c r="H17" s="23">
        <v>0.987594071772816</v>
      </c>
      <c r="J17" s="18" t="s">
        <v>1039</v>
      </c>
      <c r="K17" s="18">
        <f t="array" ref="K17">SUMPRODUCT((B$3:B$60=J17)*(F$3:F$60="Yes")*H$3:H$60)</f>
        <v>20</v>
      </c>
    </row>
    <row r="18" spans="1:11" x14ac:dyDescent="0.25">
      <c r="A18" s="24" t="s">
        <v>1121</v>
      </c>
      <c r="B18" s="24" t="s">
        <v>1039</v>
      </c>
      <c r="C18" s="24" t="s">
        <v>6</v>
      </c>
      <c r="D18" s="24" t="s">
        <v>22</v>
      </c>
      <c r="E18" s="25">
        <v>45433</v>
      </c>
      <c r="F18" s="25" t="s">
        <v>1143</v>
      </c>
      <c r="G18" s="24" t="s">
        <v>1112</v>
      </c>
      <c r="H18" s="26">
        <v>20</v>
      </c>
      <c r="J18" s="18" t="s">
        <v>455</v>
      </c>
      <c r="K18" s="18">
        <f t="array" ref="K18">SUMPRODUCT((B$3:B$60=J18)*(F$3:F$60="Yes")*H$3:H$60)</f>
        <v>0.81838228249649303</v>
      </c>
    </row>
    <row r="19" spans="1:11" x14ac:dyDescent="0.25">
      <c r="A19" s="21" t="s">
        <v>1104</v>
      </c>
      <c r="B19" s="21" t="s">
        <v>455</v>
      </c>
      <c r="C19" s="21" t="s">
        <v>6</v>
      </c>
      <c r="D19" s="21" t="s">
        <v>22</v>
      </c>
      <c r="E19" s="22">
        <v>45433</v>
      </c>
      <c r="F19" s="22" t="s">
        <v>1143</v>
      </c>
      <c r="G19" s="21" t="s">
        <v>1114</v>
      </c>
      <c r="H19" s="23">
        <v>0.81838228249649303</v>
      </c>
      <c r="J19" s="18" t="s">
        <v>1033</v>
      </c>
      <c r="K19" s="18">
        <f t="array" ref="K19">SUMPRODUCT((B$3:B$60=J19)*(F$3:F$60="Yes")*H$3:H$60)</f>
        <v>10.139889413259086</v>
      </c>
    </row>
    <row r="20" spans="1:11" x14ac:dyDescent="0.25">
      <c r="A20" s="24" t="s">
        <v>114</v>
      </c>
      <c r="B20" s="24" t="s">
        <v>1033</v>
      </c>
      <c r="C20" s="24" t="s">
        <v>6</v>
      </c>
      <c r="D20" s="24" t="s">
        <v>8</v>
      </c>
      <c r="E20" s="25">
        <v>45442</v>
      </c>
      <c r="F20" s="25" t="s">
        <v>1143</v>
      </c>
      <c r="G20" s="24" t="s">
        <v>1112</v>
      </c>
      <c r="H20" s="26">
        <v>10</v>
      </c>
      <c r="J20" s="18" t="s">
        <v>1047</v>
      </c>
      <c r="K20" s="18">
        <f t="array" ref="K20">SUMPRODUCT((B$3:B$60=J20)*(F$3:F$60="Yes")*H$3:H$60)</f>
        <v>100</v>
      </c>
    </row>
    <row r="21" spans="1:11" x14ac:dyDescent="0.25">
      <c r="A21" s="21" t="s">
        <v>163</v>
      </c>
      <c r="B21" s="21" t="s">
        <v>1047</v>
      </c>
      <c r="C21" s="21" t="s">
        <v>6</v>
      </c>
      <c r="D21" s="21" t="s">
        <v>32</v>
      </c>
      <c r="E21" s="22">
        <v>45442</v>
      </c>
      <c r="F21" s="22" t="s">
        <v>1143</v>
      </c>
      <c r="G21" s="21" t="s">
        <v>1112</v>
      </c>
      <c r="H21" s="23">
        <v>100</v>
      </c>
      <c r="J21" s="18" t="s">
        <v>710</v>
      </c>
      <c r="K21" s="18">
        <f t="array" ref="K21">SUMPRODUCT((B$3:B$60=J21)*(F$3:F$60="Yes")*H$3:H$60)</f>
        <v>0</v>
      </c>
    </row>
    <row r="22" spans="1:11" x14ac:dyDescent="0.25">
      <c r="A22" s="24" t="s">
        <v>711</v>
      </c>
      <c r="B22" s="24" t="s">
        <v>710</v>
      </c>
      <c r="C22" s="24" t="s">
        <v>6</v>
      </c>
      <c r="D22" s="24" t="s">
        <v>32</v>
      </c>
      <c r="E22" s="25">
        <v>45442</v>
      </c>
      <c r="F22" s="25" t="s">
        <v>1144</v>
      </c>
      <c r="G22" s="24" t="s">
        <v>1116</v>
      </c>
      <c r="H22" s="26">
        <v>0.80056102524613604</v>
      </c>
      <c r="J22" s="18" t="s">
        <v>713</v>
      </c>
      <c r="K22" s="18">
        <f t="array" ref="K22">SUMPRODUCT((B$3:B$60=J22)*(F$3:F$60="Yes")*H$3:H$60)</f>
        <v>0</v>
      </c>
    </row>
    <row r="23" spans="1:11" x14ac:dyDescent="0.25">
      <c r="A23" s="21" t="s">
        <v>714</v>
      </c>
      <c r="B23" s="21" t="s">
        <v>713</v>
      </c>
      <c r="C23" s="21" t="s">
        <v>6</v>
      </c>
      <c r="D23" s="21" t="s">
        <v>8</v>
      </c>
      <c r="E23" s="22">
        <v>45442</v>
      </c>
      <c r="F23" s="22" t="s">
        <v>1144</v>
      </c>
      <c r="G23" s="21" t="s">
        <v>1116</v>
      </c>
      <c r="H23" s="23">
        <v>0.867128970342394</v>
      </c>
      <c r="J23" s="18" t="s">
        <v>503</v>
      </c>
      <c r="K23" s="18">
        <f t="array" ref="K23">SUMPRODUCT((B$3:B$60=J23)*(F$3:F$60="Yes")*H$3:H$60)</f>
        <v>0</v>
      </c>
    </row>
    <row r="24" spans="1:11" x14ac:dyDescent="0.25">
      <c r="A24" s="24" t="s">
        <v>504</v>
      </c>
      <c r="B24" s="24" t="s">
        <v>503</v>
      </c>
      <c r="C24" s="24" t="s">
        <v>6</v>
      </c>
      <c r="D24" s="24" t="s">
        <v>61</v>
      </c>
      <c r="E24" s="25">
        <v>45453</v>
      </c>
      <c r="F24" s="25" t="s">
        <v>1144</v>
      </c>
      <c r="G24" s="24" t="s">
        <v>1122</v>
      </c>
      <c r="H24" s="26">
        <v>0.91550802139037402</v>
      </c>
      <c r="J24" s="18" t="s">
        <v>1045</v>
      </c>
      <c r="K24" s="18">
        <f t="array" ref="K24">SUMPRODUCT((B$3:B$60=J24)*(F$3:F$60="Yes")*H$3:H$60)</f>
        <v>40</v>
      </c>
    </row>
    <row r="25" spans="1:11" x14ac:dyDescent="0.25">
      <c r="A25" s="21" t="s">
        <v>180</v>
      </c>
      <c r="B25" s="21" t="s">
        <v>1045</v>
      </c>
      <c r="C25" s="21" t="s">
        <v>6</v>
      </c>
      <c r="D25" s="21" t="s">
        <v>8</v>
      </c>
      <c r="E25" s="22">
        <v>45454</v>
      </c>
      <c r="F25" s="22" t="s">
        <v>1143</v>
      </c>
      <c r="G25" s="21" t="s">
        <v>1112</v>
      </c>
      <c r="H25" s="23">
        <v>40</v>
      </c>
      <c r="J25" s="18" t="s">
        <v>470</v>
      </c>
      <c r="K25" s="18">
        <f t="array" ref="K25">SUMPRODUCT((B$3:B$60=J25)*(F$3:F$60="Yes")*H$3:H$60)</f>
        <v>0</v>
      </c>
    </row>
    <row r="26" spans="1:11" x14ac:dyDescent="0.25">
      <c r="A26" s="24" t="s">
        <v>471</v>
      </c>
      <c r="B26" s="24" t="s">
        <v>470</v>
      </c>
      <c r="C26" s="24" t="s">
        <v>6</v>
      </c>
      <c r="D26" s="24" t="s">
        <v>8</v>
      </c>
      <c r="E26" s="25">
        <v>45460</v>
      </c>
      <c r="F26" s="25" t="s">
        <v>1144</v>
      </c>
      <c r="G26" s="24" t="s">
        <v>1123</v>
      </c>
      <c r="H26" s="26">
        <v>0.79690000000000005</v>
      </c>
      <c r="J26" s="18" t="s">
        <v>1054</v>
      </c>
      <c r="K26" s="18">
        <f t="array" ref="K26">SUMPRODUCT((B$3:B$60=J26)*(F$3:F$60="Yes")*H$3:H$60)</f>
        <v>5</v>
      </c>
    </row>
    <row r="27" spans="1:11" x14ac:dyDescent="0.25">
      <c r="A27" s="21" t="s">
        <v>1124</v>
      </c>
      <c r="B27" s="21" t="s">
        <v>1054</v>
      </c>
      <c r="C27" s="21" t="s">
        <v>6</v>
      </c>
      <c r="D27" s="21" t="s">
        <v>22</v>
      </c>
      <c r="E27" s="22">
        <v>45462</v>
      </c>
      <c r="F27" s="22" t="s">
        <v>1143</v>
      </c>
      <c r="G27" s="21" t="s">
        <v>1112</v>
      </c>
      <c r="H27" s="23">
        <v>5</v>
      </c>
      <c r="J27" s="18" t="s">
        <v>997</v>
      </c>
      <c r="K27" s="18">
        <f t="array" ref="K27">SUMPRODUCT((B$3:B$60=J27)*(F$3:F$60="Yes")*H$3:H$60)</f>
        <v>0.96026874596627199</v>
      </c>
    </row>
    <row r="28" spans="1:11" x14ac:dyDescent="0.25">
      <c r="A28" s="24" t="s">
        <v>1125</v>
      </c>
      <c r="B28" s="24" t="s">
        <v>997</v>
      </c>
      <c r="C28" s="24" t="s">
        <v>6</v>
      </c>
      <c r="D28" s="24" t="s">
        <v>8</v>
      </c>
      <c r="E28" s="25">
        <v>45463</v>
      </c>
      <c r="F28" s="25" t="s">
        <v>1143</v>
      </c>
      <c r="G28" s="24" t="s">
        <v>1114</v>
      </c>
      <c r="H28" s="26">
        <v>0.96026874596627199</v>
      </c>
      <c r="J28" s="18" t="s">
        <v>431</v>
      </c>
      <c r="K28" s="18">
        <f t="array" ref="K28">SUMPRODUCT((B$3:B$60=J28)*(F$3:F$60="Yes")*H$3:H$60)</f>
        <v>0</v>
      </c>
    </row>
    <row r="29" spans="1:11" x14ac:dyDescent="0.25">
      <c r="A29" s="21" t="s">
        <v>1126</v>
      </c>
      <c r="B29" s="21" t="s">
        <v>431</v>
      </c>
      <c r="C29" s="21" t="s">
        <v>6</v>
      </c>
      <c r="D29" s="21" t="s">
        <v>8</v>
      </c>
      <c r="E29" s="22">
        <v>45481</v>
      </c>
      <c r="F29" s="22" t="s">
        <v>1144</v>
      </c>
      <c r="G29" s="21" t="s">
        <v>1116</v>
      </c>
      <c r="H29" s="23">
        <v>0.173785529715762</v>
      </c>
      <c r="J29" s="18" t="s">
        <v>1128</v>
      </c>
      <c r="K29" s="18">
        <f t="array" ref="K29">SUMPRODUCT((B$3:B$60=J29)*(F$3:F$60="Yes")*H$3:H$60)</f>
        <v>100</v>
      </c>
    </row>
    <row r="30" spans="1:11" x14ac:dyDescent="0.25">
      <c r="A30" s="24" t="s">
        <v>1127</v>
      </c>
      <c r="B30" s="24" t="s">
        <v>1128</v>
      </c>
      <c r="C30" s="24" t="s">
        <v>6</v>
      </c>
      <c r="D30" s="24" t="s">
        <v>22</v>
      </c>
      <c r="E30" s="25">
        <v>45491</v>
      </c>
      <c r="F30" s="25" t="s">
        <v>1143</v>
      </c>
      <c r="G30" s="24" t="s">
        <v>1112</v>
      </c>
      <c r="H30" s="26">
        <v>100</v>
      </c>
      <c r="J30" s="18" t="s">
        <v>1051</v>
      </c>
      <c r="K30" s="18">
        <f t="array" ref="K30">SUMPRODUCT((B$3:B$60=J30)*(F$3:F$60="Yes")*H$3:H$60)</f>
        <v>100</v>
      </c>
    </row>
    <row r="31" spans="1:11" x14ac:dyDescent="0.25">
      <c r="A31" s="21" t="s">
        <v>877</v>
      </c>
      <c r="B31" s="21" t="s">
        <v>1051</v>
      </c>
      <c r="C31" s="21" t="s">
        <v>6</v>
      </c>
      <c r="D31" s="21" t="s">
        <v>32</v>
      </c>
      <c r="E31" s="22">
        <v>45495</v>
      </c>
      <c r="F31" s="22" t="s">
        <v>1143</v>
      </c>
      <c r="G31" s="21" t="s">
        <v>1112</v>
      </c>
      <c r="H31" s="23">
        <v>100</v>
      </c>
      <c r="J31" s="18" t="s">
        <v>742</v>
      </c>
      <c r="K31" s="18">
        <f t="array" ref="K31">SUMPRODUCT((B$3:B$60=J31)*(F$3:F$60="Yes")*H$3:H$60)</f>
        <v>0.53092564955729704</v>
      </c>
    </row>
    <row r="32" spans="1:11" x14ac:dyDescent="0.25">
      <c r="A32" s="24" t="s">
        <v>743</v>
      </c>
      <c r="B32" s="24" t="s">
        <v>742</v>
      </c>
      <c r="C32" s="24" t="s">
        <v>6</v>
      </c>
      <c r="D32" s="24" t="s">
        <v>22</v>
      </c>
      <c r="E32" s="25">
        <v>45505</v>
      </c>
      <c r="F32" s="25" t="s">
        <v>1143</v>
      </c>
      <c r="G32" s="24" t="s">
        <v>1114</v>
      </c>
      <c r="H32" s="26">
        <v>0.53092564955729704</v>
      </c>
      <c r="J32" s="18" t="s">
        <v>56</v>
      </c>
      <c r="K32" s="18">
        <f t="array" ref="K32">SUMPRODUCT((B$3:B$60=J32)*(F$3:F$60="Yes")*H$3:H$60)</f>
        <v>0</v>
      </c>
    </row>
    <row r="33" spans="1:11" x14ac:dyDescent="0.25">
      <c r="A33" s="21" t="s">
        <v>471</v>
      </c>
      <c r="B33" s="21" t="s">
        <v>470</v>
      </c>
      <c r="C33" s="21" t="s">
        <v>6</v>
      </c>
      <c r="D33" s="21" t="s">
        <v>8</v>
      </c>
      <c r="E33" s="22">
        <v>45517</v>
      </c>
      <c r="F33" s="22" t="s">
        <v>1144</v>
      </c>
      <c r="G33" s="21" t="s">
        <v>1116</v>
      </c>
      <c r="H33" s="23">
        <v>0.86912279553708705</v>
      </c>
      <c r="J33" s="18" t="s">
        <v>789</v>
      </c>
      <c r="K33" s="18">
        <f t="array" ref="K33">SUMPRODUCT((B$3:B$60=J33)*(F$3:F$60="Yes")*H$3:H$60)</f>
        <v>0</v>
      </c>
    </row>
    <row r="34" spans="1:11" x14ac:dyDescent="0.25">
      <c r="A34" s="24" t="s">
        <v>290</v>
      </c>
      <c r="B34" s="24" t="s">
        <v>289</v>
      </c>
      <c r="C34" s="24" t="s">
        <v>6</v>
      </c>
      <c r="D34" s="24" t="s">
        <v>61</v>
      </c>
      <c r="E34" s="25">
        <v>45520</v>
      </c>
      <c r="F34" s="25" t="s">
        <v>1144</v>
      </c>
      <c r="G34" s="24" t="s">
        <v>1116</v>
      </c>
      <c r="H34" s="26">
        <v>0.97487137809187296</v>
      </c>
      <c r="J34" s="18" t="s">
        <v>174</v>
      </c>
      <c r="K34" s="18">
        <f t="array" ref="K34">SUMPRODUCT((B$3:B$60=J34)*(F$3:F$60="Yes")*H$3:H$60)</f>
        <v>0.68264459274469502</v>
      </c>
    </row>
    <row r="35" spans="1:11" x14ac:dyDescent="0.25">
      <c r="A35" s="21" t="s">
        <v>711</v>
      </c>
      <c r="B35" s="21" t="s">
        <v>710</v>
      </c>
      <c r="C35" s="21" t="s">
        <v>6</v>
      </c>
      <c r="D35" s="21" t="s">
        <v>32</v>
      </c>
      <c r="E35" s="22">
        <v>45538</v>
      </c>
      <c r="F35" s="22" t="s">
        <v>1144</v>
      </c>
      <c r="G35" s="21" t="s">
        <v>1116</v>
      </c>
      <c r="H35" s="23">
        <v>0.97387057387057396</v>
      </c>
      <c r="J35" s="18" t="s">
        <v>309</v>
      </c>
      <c r="K35" s="18">
        <f t="array" ref="K35">SUMPRODUCT((B$3:B$60=J35)*(F$3:F$60="Yes")*H$3:H$60)</f>
        <v>0</v>
      </c>
    </row>
    <row r="36" spans="1:11" x14ac:dyDescent="0.25">
      <c r="A36" s="24" t="s">
        <v>714</v>
      </c>
      <c r="B36" s="24" t="s">
        <v>713</v>
      </c>
      <c r="C36" s="24" t="s">
        <v>6</v>
      </c>
      <c r="D36" s="24" t="s">
        <v>8</v>
      </c>
      <c r="E36" s="25">
        <v>45538</v>
      </c>
      <c r="F36" s="25" t="s">
        <v>1144</v>
      </c>
      <c r="G36" s="24" t="s">
        <v>1116</v>
      </c>
      <c r="H36" s="26">
        <v>0.97211726384364805</v>
      </c>
      <c r="J36" s="18" t="s">
        <v>1053</v>
      </c>
      <c r="K36" s="18">
        <f t="array" ref="K36">SUMPRODUCT((B$3:B$60=J36)*(F$3:F$60="Yes")*H$3:H$60)</f>
        <v>100</v>
      </c>
    </row>
    <row r="37" spans="1:11" x14ac:dyDescent="0.25">
      <c r="A37" s="21" t="s">
        <v>1129</v>
      </c>
      <c r="B37" s="21" t="s">
        <v>56</v>
      </c>
      <c r="C37" s="21" t="s">
        <v>6</v>
      </c>
      <c r="D37" s="21" t="s">
        <v>8</v>
      </c>
      <c r="E37" s="22">
        <v>45544</v>
      </c>
      <c r="F37" s="22" t="s">
        <v>1144</v>
      </c>
      <c r="G37" s="21" t="s">
        <v>1116</v>
      </c>
      <c r="H37" s="23">
        <v>0.55621301775147902</v>
      </c>
      <c r="J37" s="18" t="s">
        <v>154</v>
      </c>
      <c r="K37" s="18">
        <f t="array" ref="K37">SUMPRODUCT((B$3:B$60=J37)*(F$3:F$60="Yes")*H$3:H$60)</f>
        <v>0</v>
      </c>
    </row>
    <row r="38" spans="1:11" x14ac:dyDescent="0.25">
      <c r="A38" s="24" t="s">
        <v>1130</v>
      </c>
      <c r="B38" s="24" t="s">
        <v>789</v>
      </c>
      <c r="C38" s="24" t="s">
        <v>6</v>
      </c>
      <c r="D38" s="24" t="s">
        <v>22</v>
      </c>
      <c r="E38" s="25">
        <v>45546</v>
      </c>
      <c r="F38" s="25" t="s">
        <v>1144</v>
      </c>
      <c r="G38" s="24" t="s">
        <v>1116</v>
      </c>
      <c r="H38" s="26">
        <v>0.70222222222222197</v>
      </c>
      <c r="J38" s="18" t="s">
        <v>1036</v>
      </c>
      <c r="K38" s="18">
        <f t="array" ref="K38">SUMPRODUCT((B$3:B$60=J38)*(F$3:F$60="Yes")*H$3:H$60)</f>
        <v>13</v>
      </c>
    </row>
    <row r="39" spans="1:11" x14ac:dyDescent="0.25">
      <c r="A39" s="21" t="s">
        <v>175</v>
      </c>
      <c r="B39" s="21" t="s">
        <v>174</v>
      </c>
      <c r="C39" s="21" t="s">
        <v>6</v>
      </c>
      <c r="D39" s="21" t="s">
        <v>22</v>
      </c>
      <c r="E39" s="22">
        <v>45552</v>
      </c>
      <c r="F39" s="22" t="s">
        <v>1143</v>
      </c>
      <c r="G39" s="21" t="s">
        <v>1114</v>
      </c>
      <c r="H39" s="23">
        <v>0.68264459274469502</v>
      </c>
      <c r="J39" s="18" t="s">
        <v>1134</v>
      </c>
      <c r="K39" s="18">
        <f t="array" ref="K39">SUMPRODUCT((B$3:B$60=J39)*(F$3:F$60="Yes")*H$3:H$60)</f>
        <v>13</v>
      </c>
    </row>
    <row r="40" spans="1:11" x14ac:dyDescent="0.25">
      <c r="A40" s="24" t="s">
        <v>114</v>
      </c>
      <c r="B40" s="24" t="s">
        <v>1033</v>
      </c>
      <c r="C40" s="24" t="s">
        <v>6</v>
      </c>
      <c r="D40" s="24" t="s">
        <v>8</v>
      </c>
      <c r="E40" s="25">
        <v>45553</v>
      </c>
      <c r="F40" s="25" t="s">
        <v>1143</v>
      </c>
      <c r="G40" s="24" t="s">
        <v>1114</v>
      </c>
      <c r="H40" s="26">
        <v>0.13988941325908499</v>
      </c>
      <c r="J40" s="18" t="s">
        <v>442</v>
      </c>
      <c r="K40" s="18">
        <f t="array" ref="K40">SUMPRODUCT((B$3:B$60=J40)*(F$3:F$60="Yes")*H$3:H$60)</f>
        <v>0</v>
      </c>
    </row>
    <row r="41" spans="1:11" x14ac:dyDescent="0.25">
      <c r="A41" s="21" t="s">
        <v>1131</v>
      </c>
      <c r="B41" s="21" t="s">
        <v>309</v>
      </c>
      <c r="C41" s="21" t="s">
        <v>6</v>
      </c>
      <c r="D41" s="21" t="s">
        <v>8</v>
      </c>
      <c r="E41" s="22">
        <v>45559</v>
      </c>
      <c r="F41" s="22" t="s">
        <v>1144</v>
      </c>
      <c r="G41" s="21" t="s">
        <v>1123</v>
      </c>
      <c r="H41" s="23">
        <v>0.85987055016181202</v>
      </c>
      <c r="J41" s="18" t="s">
        <v>1055</v>
      </c>
      <c r="K41" s="18">
        <f t="array" ref="K41">SUMPRODUCT((B$3:B$60=J41)*(F$3:F$60="Yes")*H$3:H$60)</f>
        <v>100</v>
      </c>
    </row>
    <row r="42" spans="1:11" x14ac:dyDescent="0.25">
      <c r="A42" s="24" t="s">
        <v>1132</v>
      </c>
      <c r="B42" s="24" t="s">
        <v>1053</v>
      </c>
      <c r="C42" s="24" t="s">
        <v>6</v>
      </c>
      <c r="D42" s="24" t="s">
        <v>22</v>
      </c>
      <c r="E42" s="25">
        <v>45559</v>
      </c>
      <c r="F42" s="25" t="s">
        <v>1143</v>
      </c>
      <c r="G42" s="24" t="s">
        <v>1112</v>
      </c>
      <c r="H42" s="26">
        <v>100</v>
      </c>
      <c r="J42" s="18" t="s">
        <v>251</v>
      </c>
      <c r="K42" s="18">
        <f t="array" ref="K42">SUMPRODUCT((B$3:B$60=J42)*(F$3:F$60="Yes")*H$3:H$60)</f>
        <v>0.101261712523864</v>
      </c>
    </row>
    <row r="43" spans="1:11" x14ac:dyDescent="0.25">
      <c r="A43" s="21" t="s">
        <v>155</v>
      </c>
      <c r="B43" s="21" t="s">
        <v>154</v>
      </c>
      <c r="C43" s="21" t="s">
        <v>6</v>
      </c>
      <c r="D43" s="21" t="s">
        <v>8</v>
      </c>
      <c r="E43" s="22">
        <v>45561</v>
      </c>
      <c r="F43" s="22" t="s">
        <v>1144</v>
      </c>
      <c r="G43" s="21" t="s">
        <v>1116</v>
      </c>
      <c r="H43" s="23">
        <v>0.95337995337995296</v>
      </c>
      <c r="J43" s="18" t="s">
        <v>687</v>
      </c>
      <c r="K43" s="18">
        <f t="array" ref="K43">SUMPRODUCT((B$3:B$60=J43)*(F$3:F$60="Yes")*H$3:H$60)</f>
        <v>0</v>
      </c>
    </row>
    <row r="44" spans="1:11" x14ac:dyDescent="0.25">
      <c r="A44" s="24" t="s">
        <v>1104</v>
      </c>
      <c r="B44" s="24" t="s">
        <v>1036</v>
      </c>
      <c r="C44" s="24" t="s">
        <v>6</v>
      </c>
      <c r="D44" s="24" t="s">
        <v>22</v>
      </c>
      <c r="E44" s="25">
        <v>45566</v>
      </c>
      <c r="F44" s="25" t="s">
        <v>1143</v>
      </c>
      <c r="G44" s="24" t="s">
        <v>1112</v>
      </c>
      <c r="H44" s="26">
        <v>13</v>
      </c>
      <c r="J44" s="18" t="s">
        <v>1065</v>
      </c>
      <c r="K44" s="18">
        <f t="array" ref="K44">SUMPRODUCT((B$3:B$60=J44)*(F$3:F$60="Yes")*H$3:H$60)</f>
        <v>7</v>
      </c>
    </row>
    <row r="45" spans="1:11" x14ac:dyDescent="0.25">
      <c r="A45" s="21" t="s">
        <v>1133</v>
      </c>
      <c r="B45" s="21" t="s">
        <v>1134</v>
      </c>
      <c r="C45" s="21" t="s">
        <v>6</v>
      </c>
      <c r="D45" s="21" t="s">
        <v>1135</v>
      </c>
      <c r="E45" s="22">
        <v>45566</v>
      </c>
      <c r="F45" s="22" t="s">
        <v>1143</v>
      </c>
      <c r="G45" s="21" t="s">
        <v>1112</v>
      </c>
      <c r="H45" s="23">
        <v>13</v>
      </c>
      <c r="J45" s="18" t="s">
        <v>563</v>
      </c>
      <c r="K45" s="18">
        <f t="array" ref="K45">SUMPRODUCT((B$3:B$60=J45)*(F$3:F$60="Yes")*H$3:H$60)</f>
        <v>0.85654429260743103</v>
      </c>
    </row>
    <row r="46" spans="1:11" x14ac:dyDescent="0.25">
      <c r="A46" s="24" t="s">
        <v>443</v>
      </c>
      <c r="B46" s="24" t="s">
        <v>442</v>
      </c>
      <c r="C46" s="24" t="s">
        <v>6</v>
      </c>
      <c r="D46" s="24" t="s">
        <v>444</v>
      </c>
      <c r="E46" s="25">
        <v>45574</v>
      </c>
      <c r="F46" s="25" t="s">
        <v>1144</v>
      </c>
      <c r="G46" s="24" t="s">
        <v>1116</v>
      </c>
      <c r="H46" s="26">
        <v>0.99362477231329704</v>
      </c>
      <c r="J46" s="18" t="s">
        <v>849</v>
      </c>
      <c r="K46" s="18">
        <f t="array" ref="K46">SUMPRODUCT((B$3:B$60=J46)*(F$3:F$60="Yes")*H$3:H$60)</f>
        <v>0.71001009782345204</v>
      </c>
    </row>
    <row r="47" spans="1:11" x14ac:dyDescent="0.25">
      <c r="A47" s="21" t="s">
        <v>1130</v>
      </c>
      <c r="B47" s="21" t="s">
        <v>789</v>
      </c>
      <c r="C47" s="21" t="s">
        <v>6</v>
      </c>
      <c r="D47" s="21" t="s">
        <v>22</v>
      </c>
      <c r="E47" s="22">
        <v>45579</v>
      </c>
      <c r="F47" s="22" t="s">
        <v>1144</v>
      </c>
      <c r="G47" s="21" t="s">
        <v>1116</v>
      </c>
      <c r="H47" s="23">
        <v>0.192364170337739</v>
      </c>
      <c r="J47" s="18" t="s">
        <v>69</v>
      </c>
      <c r="K47" s="18">
        <f t="array" ref="K47">SUMPRODUCT((B$3:B$60=J47)*(F$3:F$60="Yes")*H$3:H$60)</f>
        <v>0</v>
      </c>
    </row>
    <row r="48" spans="1:11" x14ac:dyDescent="0.25">
      <c r="A48" s="24" t="s">
        <v>1130</v>
      </c>
      <c r="B48" s="24" t="s">
        <v>1055</v>
      </c>
      <c r="C48" s="24" t="s">
        <v>6</v>
      </c>
      <c r="D48" s="24" t="s">
        <v>22</v>
      </c>
      <c r="E48" s="25">
        <v>45595</v>
      </c>
      <c r="F48" s="25" t="s">
        <v>1143</v>
      </c>
      <c r="G48" s="24" t="s">
        <v>1112</v>
      </c>
      <c r="H48" s="26">
        <v>100</v>
      </c>
      <c r="J48" s="18" t="s">
        <v>992</v>
      </c>
      <c r="K48" s="18">
        <f t="array" ref="K48">SUMPRODUCT((B$3:B$60=J48)*(F$3:F$60="Yes")*H$3:H$60)</f>
        <v>0.254939118740862</v>
      </c>
    </row>
    <row r="49" spans="1:11" x14ac:dyDescent="0.25">
      <c r="A49" s="21" t="s">
        <v>1136</v>
      </c>
      <c r="B49" s="21" t="s">
        <v>251</v>
      </c>
      <c r="C49" s="21" t="s">
        <v>6</v>
      </c>
      <c r="D49" s="21" t="s">
        <v>1097</v>
      </c>
      <c r="E49" s="22">
        <v>45596</v>
      </c>
      <c r="F49" s="22" t="s">
        <v>1143</v>
      </c>
      <c r="G49" s="21" t="s">
        <v>1114</v>
      </c>
      <c r="H49" s="23">
        <v>0.101261712523864</v>
      </c>
      <c r="J49" s="18" t="s">
        <v>890</v>
      </c>
      <c r="K49" s="18">
        <f t="array" ref="K49">SUMPRODUCT((B$3:B$60=J49)*(F$3:F$60="Yes")*H$3:H$60)</f>
        <v>0.81938911022576399</v>
      </c>
    </row>
    <row r="50" spans="1:11" x14ac:dyDescent="0.25">
      <c r="A50" s="24" t="s">
        <v>1126</v>
      </c>
      <c r="B50" s="24" t="s">
        <v>431</v>
      </c>
      <c r="C50" s="24" t="s">
        <v>6</v>
      </c>
      <c r="D50" s="24" t="s">
        <v>8</v>
      </c>
      <c r="E50" s="25">
        <v>45609</v>
      </c>
      <c r="F50" s="25" t="s">
        <v>1144</v>
      </c>
      <c r="G50" s="24" t="s">
        <v>1116</v>
      </c>
      <c r="H50" s="26">
        <v>6.8965482759E-5</v>
      </c>
      <c r="J50" s="18" t="s">
        <v>383</v>
      </c>
      <c r="K50" s="18">
        <f t="array" ref="K50">SUMPRODUCT((B$3:B$60=J50)*(F$3:F$60="Yes")*H$3:H$60)</f>
        <v>0</v>
      </c>
    </row>
    <row r="51" spans="1:11" x14ac:dyDescent="0.25">
      <c r="A51" s="21" t="s">
        <v>1137</v>
      </c>
      <c r="B51" s="21" t="s">
        <v>687</v>
      </c>
      <c r="C51" s="21" t="s">
        <v>6</v>
      </c>
      <c r="D51" s="21" t="s">
        <v>8</v>
      </c>
      <c r="E51" s="22">
        <v>45611</v>
      </c>
      <c r="F51" s="22" t="s">
        <v>1144</v>
      </c>
      <c r="G51" s="21" t="s">
        <v>1116</v>
      </c>
      <c r="H51" s="23">
        <v>0.89637305699481895</v>
      </c>
      <c r="J51" s="18" t="s">
        <v>990</v>
      </c>
      <c r="K51" s="18">
        <f t="array" ref="K51">SUMPRODUCT((B$3:B$60=J51)*(F$3:F$60="Yes")*H$3:H$60)</f>
        <v>3.7273003052878E-2</v>
      </c>
    </row>
    <row r="52" spans="1:11" x14ac:dyDescent="0.25">
      <c r="A52" s="24" t="s">
        <v>290</v>
      </c>
      <c r="B52" s="24" t="s">
        <v>289</v>
      </c>
      <c r="C52" s="24" t="s">
        <v>6</v>
      </c>
      <c r="D52" s="24" t="s">
        <v>61</v>
      </c>
      <c r="E52" s="25">
        <v>45614</v>
      </c>
      <c r="F52" s="25" t="s">
        <v>1144</v>
      </c>
      <c r="G52" s="24" t="s">
        <v>1116</v>
      </c>
      <c r="H52" s="26">
        <v>0.98552160458225402</v>
      </c>
      <c r="J52"/>
    </row>
    <row r="53" spans="1:11" x14ac:dyDescent="0.25">
      <c r="A53" s="21" t="s">
        <v>1138</v>
      </c>
      <c r="B53" s="21" t="s">
        <v>1065</v>
      </c>
      <c r="C53" s="21" t="s">
        <v>6</v>
      </c>
      <c r="D53" s="21" t="s">
        <v>8</v>
      </c>
      <c r="E53" s="22">
        <v>45617</v>
      </c>
      <c r="F53" s="22" t="s">
        <v>1143</v>
      </c>
      <c r="G53" s="21" t="s">
        <v>1112</v>
      </c>
      <c r="H53" s="23">
        <v>7</v>
      </c>
      <c r="J53"/>
    </row>
    <row r="54" spans="1:11" x14ac:dyDescent="0.25">
      <c r="A54" s="24" t="s">
        <v>1139</v>
      </c>
      <c r="B54" s="24" t="s">
        <v>563</v>
      </c>
      <c r="C54" s="24" t="s">
        <v>6</v>
      </c>
      <c r="D54" s="24" t="s">
        <v>22</v>
      </c>
      <c r="E54" s="25">
        <v>45617</v>
      </c>
      <c r="F54" s="25" t="s">
        <v>1143</v>
      </c>
      <c r="G54" s="24" t="s">
        <v>1114</v>
      </c>
      <c r="H54" s="26">
        <v>0.85654429260743103</v>
      </c>
      <c r="J54"/>
    </row>
    <row r="55" spans="1:11" x14ac:dyDescent="0.25">
      <c r="A55" s="21" t="s">
        <v>850</v>
      </c>
      <c r="B55" s="21" t="s">
        <v>849</v>
      </c>
      <c r="C55" s="21" t="s">
        <v>6</v>
      </c>
      <c r="D55" s="21" t="s">
        <v>8</v>
      </c>
      <c r="E55" s="22">
        <v>45617</v>
      </c>
      <c r="F55" s="22" t="s">
        <v>1143</v>
      </c>
      <c r="G55" s="21" t="s">
        <v>1114</v>
      </c>
      <c r="H55" s="23">
        <v>0.71001009782345204</v>
      </c>
      <c r="J55"/>
    </row>
    <row r="56" spans="1:11" x14ac:dyDescent="0.25">
      <c r="A56" s="24" t="s">
        <v>70</v>
      </c>
      <c r="B56" s="24" t="s">
        <v>69</v>
      </c>
      <c r="C56" s="24" t="s">
        <v>6</v>
      </c>
      <c r="D56" s="24" t="s">
        <v>32</v>
      </c>
      <c r="E56" s="25">
        <v>45621</v>
      </c>
      <c r="F56" s="25" t="s">
        <v>1144</v>
      </c>
      <c r="G56" s="24" t="s">
        <v>1116</v>
      </c>
      <c r="H56" s="26">
        <v>0.582504970178926</v>
      </c>
      <c r="J56"/>
    </row>
    <row r="57" spans="1:11" x14ac:dyDescent="0.25">
      <c r="A57" s="21" t="s">
        <v>1140</v>
      </c>
      <c r="B57" s="21" t="s">
        <v>992</v>
      </c>
      <c r="C57" s="21" t="s">
        <v>6</v>
      </c>
      <c r="D57" s="21" t="s">
        <v>8</v>
      </c>
      <c r="E57" s="22">
        <v>45629</v>
      </c>
      <c r="F57" s="22" t="s">
        <v>1143</v>
      </c>
      <c r="G57" s="21" t="s">
        <v>1114</v>
      </c>
      <c r="H57" s="23">
        <v>0.254939118740862</v>
      </c>
      <c r="J57"/>
    </row>
    <row r="58" spans="1:11" x14ac:dyDescent="0.25">
      <c r="A58" s="24" t="s">
        <v>891</v>
      </c>
      <c r="B58" s="24" t="s">
        <v>890</v>
      </c>
      <c r="C58" s="24" t="s">
        <v>6</v>
      </c>
      <c r="D58" s="24" t="s">
        <v>22</v>
      </c>
      <c r="E58" s="25">
        <v>45630</v>
      </c>
      <c r="F58" s="25" t="s">
        <v>1143</v>
      </c>
      <c r="G58" s="24" t="s">
        <v>1114</v>
      </c>
      <c r="H58" s="26">
        <v>0.81938911022576399</v>
      </c>
      <c r="J58"/>
    </row>
    <row r="59" spans="1:11" x14ac:dyDescent="0.25">
      <c r="A59" s="21" t="s">
        <v>1141</v>
      </c>
      <c r="B59" s="21" t="s">
        <v>383</v>
      </c>
      <c r="C59" s="21" t="s">
        <v>6</v>
      </c>
      <c r="D59" s="21" t="s">
        <v>444</v>
      </c>
      <c r="E59" s="22">
        <v>45635</v>
      </c>
      <c r="F59" s="22" t="s">
        <v>1144</v>
      </c>
      <c r="G59" s="21" t="s">
        <v>1116</v>
      </c>
      <c r="H59" s="23">
        <v>0.88863099999999995</v>
      </c>
      <c r="J59"/>
    </row>
    <row r="60" spans="1:11" x14ac:dyDescent="0.25">
      <c r="A60" s="24" t="s">
        <v>37</v>
      </c>
      <c r="B60" s="24" t="s">
        <v>990</v>
      </c>
      <c r="C60" s="24" t="s">
        <v>6</v>
      </c>
      <c r="D60" s="24" t="s">
        <v>1096</v>
      </c>
      <c r="E60" s="25">
        <v>45653</v>
      </c>
      <c r="F60" s="25" t="s">
        <v>1143</v>
      </c>
      <c r="G60" s="24" t="s">
        <v>1114</v>
      </c>
      <c r="H60" s="26">
        <v>3.7273003052878E-2</v>
      </c>
      <c r="J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Adjustement coefficients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Griffon</dc:creator>
  <cp:lastModifiedBy>Hans Martin Male</cp:lastModifiedBy>
  <dcterms:created xsi:type="dcterms:W3CDTF">2023-01-24T14:07:18Z</dcterms:created>
  <dcterms:modified xsi:type="dcterms:W3CDTF">2025-03-20T12:55:02Z</dcterms:modified>
</cp:coreProperties>
</file>